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90d1fab979cfc5f/SETP/PLATAFORMAS Y SEGUIMIENTO/PLAN DE ACCION/PLAN DE ACCION 2026/"/>
    </mc:Choice>
  </mc:AlternateContent>
  <xr:revisionPtr revIDLastSave="24" documentId="8_{0D7D9553-715A-4B85-85B1-423638691570}" xr6:coauthVersionLast="47" xr6:coauthVersionMax="47" xr10:uidLastSave="{98E2089B-8A98-4617-8B88-96E1C8F0BC4A}"/>
  <bookViews>
    <workbookView xWindow="-98" yWindow="-98" windowWidth="21795" windowHeight="12975" xr2:uid="{379DF006-BB77-49FB-99F1-91DDD52B3986}"/>
  </bookViews>
  <sheets>
    <sheet name="JULIO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3" i="2" l="1"/>
  <c r="K36" i="2"/>
  <c r="K37" i="2"/>
  <c r="K38" i="2"/>
  <c r="K39" i="2"/>
  <c r="K40" i="2"/>
  <c r="K41" i="2"/>
  <c r="K42" i="2"/>
  <c r="K43" i="2"/>
  <c r="K44" i="2"/>
  <c r="K45" i="2"/>
  <c r="K46" i="2"/>
  <c r="O31" i="2"/>
  <c r="P31" i="2"/>
  <c r="I33" i="2"/>
  <c r="F30" i="2"/>
  <c r="F26" i="2"/>
  <c r="N25" i="2" s="1"/>
  <c r="F21" i="2"/>
  <c r="N21" i="2" s="1"/>
  <c r="F19" i="2"/>
  <c r="N19" i="2" s="1"/>
  <c r="J25" i="2"/>
  <c r="J27" i="2"/>
  <c r="H25" i="2"/>
  <c r="K35" i="2"/>
  <c r="H32" i="2"/>
  <c r="N31" i="2"/>
  <c r="H31" i="2"/>
  <c r="H30" i="2"/>
  <c r="N29" i="2"/>
  <c r="H29" i="2"/>
  <c r="H28" i="2"/>
  <c r="N27" i="2"/>
  <c r="H27" i="2"/>
  <c r="O27" i="2" s="1"/>
  <c r="P27" i="2" s="1"/>
  <c r="H26" i="2"/>
  <c r="H24" i="2"/>
  <c r="N23" i="2"/>
  <c r="H23" i="2"/>
  <c r="H22" i="2"/>
  <c r="H21" i="2"/>
  <c r="O21" i="2" s="1"/>
  <c r="H20" i="2"/>
  <c r="H19" i="2"/>
  <c r="O19" i="2" s="1"/>
  <c r="O23" i="2" l="1"/>
  <c r="P23" i="2" s="1"/>
  <c r="O25" i="2"/>
  <c r="P25" i="2" s="1"/>
  <c r="P21" i="2"/>
  <c r="O29" i="2"/>
  <c r="P29" i="2" s="1"/>
  <c r="P1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equipo 60</author>
  </authors>
  <commentList>
    <comment ref="B16" authorId="0" shapeId="0" xr:uid="{D4E7B7F7-9B77-41E9-A9D5-F294C48FA430}">
      <text>
        <r>
          <rPr>
            <b/>
            <sz val="9"/>
            <color indexed="81"/>
            <rFont val="Tahoma"/>
            <family val="2"/>
          </rPr>
          <t>equipo 60: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Describa primero el código del indicador de producto de la  MGA y luego la meta personalizada en el PD</t>
        </r>
      </text>
    </comment>
    <comment ref="C16" authorId="0" shapeId="0" xr:uid="{EF0E318C-1144-4ADC-9160-D747D98AEAAF}">
      <text>
        <r>
          <rPr>
            <b/>
            <sz val="9"/>
            <color rgb="FF000000"/>
            <rFont val="Tahoma"/>
            <family val="2"/>
          </rPr>
          <t>equipo 60: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Se deben relacionar las actividades para el cumplimiento de la meta de acuerdo al proyecto de inversión</t>
        </r>
      </text>
    </comment>
    <comment ref="E16" authorId="0" shapeId="0" xr:uid="{C548C87A-3866-425B-8420-F6003FD599D7}">
      <text>
        <r>
          <rPr>
            <b/>
            <sz val="9"/>
            <color rgb="FF000000"/>
            <rFont val="Tahoma"/>
            <family val="2"/>
          </rPr>
          <t>equipo 60: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Describa el parámetro o unidad de medida relacionada con la actividad, ejemplo: porcentaje, número, kilo, grados, hectáreas, etc.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16" authorId="0" shapeId="0" xr:uid="{2D4C11F8-23B7-40DF-AE27-B69F94C85B1D}">
      <text>
        <r>
          <rPr>
            <b/>
            <sz val="9"/>
            <color rgb="FF000000"/>
            <rFont val="Tahoma"/>
            <family val="2"/>
          </rPr>
          <t>equipo 60: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Describa el valor programado y ejecutado a nivel físico por cada una de las actividades</t>
        </r>
      </text>
    </comment>
    <comment ref="H16" authorId="0" shapeId="0" xr:uid="{CD0B444F-259E-4A2C-8FCE-8673158F7F89}">
      <text>
        <r>
          <rPr>
            <b/>
            <sz val="9"/>
            <color indexed="81"/>
            <rFont val="Tahoma"/>
            <family val="2"/>
          </rPr>
          <t>equipo 60: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Describa el valor programado en el presupuesto y ejecutado a nivel de las obligaciones generadas (OP)</t>
        </r>
      </text>
    </comment>
  </commentList>
</comments>
</file>

<file path=xl/sharedStrings.xml><?xml version="1.0" encoding="utf-8"?>
<sst xmlns="http://schemas.openxmlformats.org/spreadsheetml/2006/main" count="114" uniqueCount="80">
  <si>
    <r>
      <t>PROCESO</t>
    </r>
    <r>
      <rPr>
        <sz val="14"/>
        <color theme="1"/>
        <rFont val="Arial"/>
        <family val="2"/>
      </rPr>
      <t>: PLANEACIÓN ESTRATÉGICA Y TERRITORIAL</t>
    </r>
  </si>
  <si>
    <r>
      <t xml:space="preserve">Código: </t>
    </r>
    <r>
      <rPr>
        <sz val="14"/>
        <color theme="1"/>
        <rFont val="Arial"/>
        <family val="2"/>
      </rPr>
      <t>FOR-08-PRO-PET-02</t>
    </r>
  </si>
  <si>
    <r>
      <t xml:space="preserve">Versión: </t>
    </r>
    <r>
      <rPr>
        <sz val="14"/>
        <color theme="1"/>
        <rFont val="Arial"/>
        <family val="2"/>
      </rPr>
      <t>02</t>
    </r>
  </si>
  <si>
    <r>
      <t xml:space="preserve">FORMATO: </t>
    </r>
    <r>
      <rPr>
        <sz val="14"/>
        <color theme="1"/>
        <rFont val="Arial"/>
        <family val="2"/>
      </rPr>
      <t xml:space="preserve">PLAN DE ACCIÓN </t>
    </r>
  </si>
  <si>
    <r>
      <t xml:space="preserve">Fecha: </t>
    </r>
    <r>
      <rPr>
        <sz val="14"/>
        <color theme="1"/>
        <rFont val="Arial"/>
        <family val="2"/>
      </rPr>
      <t>28/11/2024</t>
    </r>
  </si>
  <si>
    <r>
      <t xml:space="preserve">Página:  </t>
    </r>
    <r>
      <rPr>
        <sz val="14"/>
        <color rgb="FF000000"/>
        <rFont val="Arial"/>
        <family val="2"/>
      </rPr>
      <t>1 de 1</t>
    </r>
  </si>
  <si>
    <t xml:space="preserve">SECRETARÍA / ENTIDAD:                                                           </t>
  </si>
  <si>
    <t>SISTEMA ESTRATEGICO DE TRANSPORTE - SETP</t>
  </si>
  <si>
    <t xml:space="preserve">DIRECCIÓN / GRUPO: </t>
  </si>
  <si>
    <t xml:space="preserve">FECHA DE PROGRAMACION: </t>
  </si>
  <si>
    <t>LINEA ESTRATEGICA:</t>
  </si>
  <si>
    <t xml:space="preserve">TERRITORIO PARA TODOS </t>
  </si>
  <si>
    <t>Objetivos:   Promover el desarrollo de un sistema de transporte público de calidad bajo criterios de seguridad, sostenibilidad, inclusión, eficiencia, accesibilidad, conectividad, confiabilidad y comodidad, que incentive el uso del transporte público por parte de ibaguereños y visitantes.</t>
  </si>
  <si>
    <t xml:space="preserve">RELACION DE CONTRATOS Y CONVENIOS </t>
  </si>
  <si>
    <t>SECTOR:</t>
  </si>
  <si>
    <t>TRANSPORTE</t>
  </si>
  <si>
    <t>No</t>
  </si>
  <si>
    <t>OBJETO</t>
  </si>
  <si>
    <t>VALOR</t>
  </si>
  <si>
    <t xml:space="preserve">PROGRAMA:  </t>
  </si>
  <si>
    <t xml:space="preserve">PRESTACIÓN DEL SERVICIO PÚBLICO DE PASAJEROS </t>
  </si>
  <si>
    <t xml:space="preserve">NOMBRE  DEL PROYECTO POAI: </t>
  </si>
  <si>
    <t>SISTEMA ESTRATÉGICO DE TRANSPORTE PUBLICO</t>
  </si>
  <si>
    <t xml:space="preserve">CODIGO BPPIM: </t>
  </si>
  <si>
    <t>CODIGO PRESUPUESTAL:                                                       RUBROS: (DESCRIPCIÓN)</t>
  </si>
  <si>
    <t xml:space="preserve"> PRODUCTO</t>
  </si>
  <si>
    <t>ACTIVIDADES</t>
  </si>
  <si>
    <r>
      <t xml:space="preserve">FISICO
</t>
    </r>
    <r>
      <rPr>
        <b/>
        <u/>
        <sz val="14"/>
        <rFont val="Arial"/>
        <family val="2"/>
      </rPr>
      <t xml:space="preserve">PROG  </t>
    </r>
    <r>
      <rPr>
        <b/>
        <sz val="14"/>
        <rFont val="Arial"/>
        <family val="2"/>
      </rPr>
      <t xml:space="preserve">
EJEC</t>
    </r>
  </si>
  <si>
    <t>UNIDAD DE MEDIDA</t>
  </si>
  <si>
    <t>CANTIDAD</t>
  </si>
  <si>
    <r>
      <rPr>
        <b/>
        <sz val="14"/>
        <rFont val="Arial"/>
        <family val="2"/>
      </rPr>
      <t>FINANCIERO</t>
    </r>
    <r>
      <rPr>
        <b/>
        <u/>
        <sz val="14"/>
        <rFont val="Arial"/>
        <family val="2"/>
      </rPr>
      <t xml:space="preserve">
PROG  
OBLIGADO</t>
    </r>
  </si>
  <si>
    <t>COSTO TOTAL
(PESOS)</t>
  </si>
  <si>
    <t xml:space="preserve">FUENTES DE FINANCIACIÓN                           </t>
  </si>
  <si>
    <t>PROGRAMACION (de/mm/a)</t>
  </si>
  <si>
    <t>INDICADORES DE GESTION</t>
  </si>
  <si>
    <t>INDICE FISICO</t>
  </si>
  <si>
    <t>INDICE INVERSION</t>
  </si>
  <si>
    <t>EFICIENCIA</t>
  </si>
  <si>
    <t>MPIO</t>
  </si>
  <si>
    <t xml:space="preserve">NACIÓN </t>
  </si>
  <si>
    <t>OTROS</t>
  </si>
  <si>
    <t xml:space="preserve">INICIO </t>
  </si>
  <si>
    <t>TERMINACION</t>
  </si>
  <si>
    <r>
      <t xml:space="preserve"> Indicador de producto 240800101 -
</t>
    </r>
    <r>
      <rPr>
        <sz val="14"/>
        <rFont val="Arial"/>
        <family val="2"/>
      </rPr>
      <t>Sistemas de transporte público organizado en funcionamiento</t>
    </r>
  </si>
  <si>
    <t xml:space="preserve">Estaciones y paraderos  (diseño, instalación y adecuación) </t>
  </si>
  <si>
    <t xml:space="preserve">P </t>
  </si>
  <si>
    <t>E</t>
  </si>
  <si>
    <t>O</t>
  </si>
  <si>
    <t>Infraestructura (diseños y construcción )</t>
  </si>
  <si>
    <t>P</t>
  </si>
  <si>
    <t xml:space="preserve">Infraestructura complementaria (diseño, instalación y adecuación) </t>
  </si>
  <si>
    <t xml:space="preserve">m2 </t>
  </si>
  <si>
    <t xml:space="preserve">Interventoria obras y gerencia </t>
  </si>
  <si>
    <t xml:space="preserve">Patio talleres y terminales (diseño, instalación y adecuación) </t>
  </si>
  <si>
    <t>Tecnología (estudios de estructuración y diseño del sistema de recaudo, sistemas de gestión y control de flota y sistema de información de usuario, centro de control y gestión )</t>
  </si>
  <si>
    <t xml:space="preserve">Porcentaje </t>
  </si>
  <si>
    <t xml:space="preserve">Gestión del proyecto </t>
  </si>
  <si>
    <t>INDICADORES DE RESULTADO</t>
  </si>
  <si>
    <t>METAS DE RESULTADO</t>
  </si>
  <si>
    <t>Unidad de Medida</t>
  </si>
  <si>
    <t>SECRETARIO DESPACHO / GERENTE</t>
  </si>
  <si>
    <t>Número de paraderos instalados o adecuados</t>
  </si>
  <si>
    <t>ROCIO LOZANO DELGADO</t>
  </si>
  <si>
    <t>Kilómetros de vía construidos o intervenidos</t>
  </si>
  <si>
    <t xml:space="preserve">FIRMA: </t>
  </si>
  <si>
    <t>M2  de infraestructura complementaria interventoria</t>
  </si>
  <si>
    <t xml:space="preserve">%  de avance en el desarrollo de interventorías </t>
  </si>
  <si>
    <r>
      <t xml:space="preserve">META DE RESULTADO  No. 4 </t>
    </r>
    <r>
      <rPr>
        <sz val="14"/>
        <rFont val="Arial"/>
        <family val="2"/>
      </rPr>
      <t>Establecer y programar la interventoría técnica, administrativa y financiera correspondiente a los proyectos planteados, garantizando el cumplimiento de las especificaciones definidas por el SETP.</t>
    </r>
  </si>
  <si>
    <t xml:space="preserve">Número de patios-talleres adquiridos </t>
  </si>
  <si>
    <r>
      <t xml:space="preserve">META DE RESULTADO  No. 5 </t>
    </r>
    <r>
      <rPr>
        <sz val="14"/>
        <rFont val="Arial"/>
        <family val="2"/>
      </rPr>
      <t xml:space="preserve">Estructurar y programar la compra de 2 lotes destinados para patios-taller </t>
    </r>
  </si>
  <si>
    <t>% de avance en el diseño de Tecnología (estudios de estructuración y diseño del sistema de recaudo, sistemas de gestión y control de flota y sistema de información de usuario, centro de control y gestión )</t>
  </si>
  <si>
    <r>
      <t xml:space="preserve">META DE RESULTADO  No. 6 </t>
    </r>
    <r>
      <rPr>
        <sz val="14"/>
        <rFont val="Arial"/>
        <family val="2"/>
      </rPr>
      <t xml:space="preserve">Estructurar técnicamente y diseñar proyectos de componente tecnológico, incluyendo: Sistema de recaudo, sistema de gestión y control de flota (adquisición de equipos) y semaforización fase II. </t>
    </r>
  </si>
  <si>
    <t xml:space="preserve">OBSERVACIONES: </t>
  </si>
  <si>
    <t>La versión vigente y controlada de este documento, solo podrá ser consultada a través de la plataforma
institucional establecida para el Sistema Integrado de Gestión; la copia o impresión de este documento
será considerada como documento NO CONTROLADO</t>
  </si>
  <si>
    <t xml:space="preserve">Número </t>
  </si>
  <si>
    <t xml:space="preserve">Kilómetro </t>
  </si>
  <si>
    <r>
      <t xml:space="preserve">META DE RESULTADO  No. 2  </t>
    </r>
    <r>
      <rPr>
        <sz val="14"/>
        <rFont val="Arial"/>
        <family val="2"/>
      </rPr>
      <t>Diseñar y programar la intervención de 3,79 kilómetros de infraestructura vial requerida para la operación del SETP.</t>
    </r>
  </si>
  <si>
    <r>
      <t xml:space="preserve">META DE RESULTADO  No. 3 </t>
    </r>
    <r>
      <rPr>
        <sz val="14"/>
        <rFont val="Arial"/>
        <family val="2"/>
      </rPr>
      <t>Para este periodo no se estimo el avance físico en este componente</t>
    </r>
  </si>
  <si>
    <t>FECHA DE  SEGUIMIENTO:   15/07/2026</t>
  </si>
  <si>
    <r>
      <t xml:space="preserve">META DE RESULTADO  No.1 </t>
    </r>
    <r>
      <rPr>
        <sz val="14"/>
        <rFont val="Arial"/>
        <family val="2"/>
      </rPr>
      <t>Diseñar y programar la instalación y adecuación de 141 estaciones y paraderos, conforme a los lineamientos técnicos del SETP.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</si>
</sst>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&quot;$&quot;\ * #,##0.00_-;\-&quot;$&quot;\ * #,##0.00_-;_-&quot;$&quot;\ * &quot;-&quot;??_-;_-@_-"/>
    <numFmt numFmtId="165" formatCode="&quot;$&quot;\ #,##0"/>
    <numFmt numFmtId="166" formatCode="_ &quot;$&quot;\ * #,##0.00_ ;_ &quot;$&quot;\ * \-#,##0.00_ ;_ &quot;$&quot;\ * &quot;-&quot;??_ ;_ @_ "/>
    <numFmt numFmtId="167" formatCode="_-&quot;$&quot;* #,##0.00_-;\-&quot;$&quot;* #,##0.00_-;_-&quot;$&quot;* &quot;-&quot;??_-;_-@_-"/>
    <numFmt numFmtId="168" formatCode="_ &quot;$&quot;\ * #,##0_ ;_ &quot;$&quot;\ * \-#,##0_ ;_ &quot;$&quot;\ * &quot;-&quot;??_ ;_ @_ "/>
    <numFmt numFmtId="169" formatCode="_ * #,##0.00_ ;_ * \-#,##0.00_ ;_ * &quot;-&quot;??_ ;_ @_ "/>
    <numFmt numFmtId="170" formatCode="#,##0.0_);\(#,##0.0\)"/>
    <numFmt numFmtId="171" formatCode="0.0%"/>
    <numFmt numFmtId="172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1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9" fontId="4" fillId="0" borderId="0" applyFont="0" applyFill="0" applyBorder="0" applyAlignment="0" applyProtection="0"/>
  </cellStyleXfs>
  <cellXfs count="150">
    <xf numFmtId="0" fontId="0" fillId="0" borderId="0" xfId="0"/>
    <xf numFmtId="0" fontId="5" fillId="0" borderId="1" xfId="3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8" fillId="0" borderId="1" xfId="3" applyFont="1" applyBorder="1" applyAlignment="1">
      <alignment vertical="center"/>
    </xf>
    <xf numFmtId="0" fontId="8" fillId="0" borderId="1" xfId="3" applyFont="1" applyBorder="1" applyAlignment="1">
      <alignment horizontal="center" vertical="center"/>
    </xf>
    <xf numFmtId="14" fontId="8" fillId="0" borderId="1" xfId="3" applyNumberFormat="1" applyFont="1" applyBorder="1" applyAlignment="1">
      <alignment horizontal="center" vertical="center"/>
    </xf>
    <xf numFmtId="2" fontId="8" fillId="0" borderId="0" xfId="3" applyNumberFormat="1" applyFont="1" applyAlignment="1">
      <alignment vertical="center"/>
    </xf>
    <xf numFmtId="2" fontId="8" fillId="0" borderId="0" xfId="3" applyNumberFormat="1" applyFont="1" applyAlignment="1">
      <alignment horizontal="center" vertical="center" wrapText="1"/>
    </xf>
    <xf numFmtId="2" fontId="8" fillId="0" borderId="1" xfId="3" applyNumberFormat="1" applyFont="1" applyBorder="1" applyAlignment="1">
      <alignment horizontal="center" vertical="center"/>
    </xf>
    <xf numFmtId="10" fontId="5" fillId="0" borderId="1" xfId="4" applyNumberFormat="1" applyFont="1" applyBorder="1" applyAlignment="1">
      <alignment vertical="center"/>
    </xf>
    <xf numFmtId="0" fontId="5" fillId="0" borderId="12" xfId="3" applyFont="1" applyBorder="1" applyAlignment="1">
      <alignment vertical="center"/>
    </xf>
    <xf numFmtId="2" fontId="8" fillId="0" borderId="0" xfId="3" applyNumberFormat="1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165" fontId="5" fillId="0" borderId="1" xfId="3" applyNumberFormat="1" applyFont="1" applyBorder="1" applyAlignment="1">
      <alignment horizontal="center" vertical="center" wrapText="1"/>
    </xf>
    <xf numFmtId="2" fontId="5" fillId="0" borderId="0" xfId="3" applyNumberFormat="1" applyFont="1" applyAlignment="1">
      <alignment vertical="center" wrapText="1"/>
    </xf>
    <xf numFmtId="2" fontId="5" fillId="0" borderId="0" xfId="3" applyNumberFormat="1" applyFont="1" applyAlignment="1">
      <alignment horizontal="left" vertical="center" wrapText="1"/>
    </xf>
    <xf numFmtId="166" fontId="5" fillId="0" borderId="0" xfId="5" applyFont="1" applyBorder="1" applyAlignment="1" applyProtection="1">
      <alignment vertical="center"/>
    </xf>
    <xf numFmtId="2" fontId="5" fillId="0" borderId="0" xfId="3" applyNumberFormat="1" applyFont="1" applyAlignment="1">
      <alignment vertical="center"/>
    </xf>
    <xf numFmtId="166" fontId="5" fillId="0" borderId="0" xfId="5" applyFont="1" applyBorder="1" applyAlignment="1">
      <alignment vertical="center"/>
    </xf>
    <xf numFmtId="167" fontId="5" fillId="0" borderId="0" xfId="3" applyNumberFormat="1" applyFont="1" applyAlignment="1">
      <alignment vertical="center"/>
    </xf>
    <xf numFmtId="3" fontId="5" fillId="2" borderId="1" xfId="3" applyNumberFormat="1" applyFont="1" applyFill="1" applyBorder="1" applyAlignment="1">
      <alignment horizontal="center" vertical="center"/>
    </xf>
    <xf numFmtId="165" fontId="5" fillId="2" borderId="1" xfId="3" applyNumberFormat="1" applyFont="1" applyFill="1" applyBorder="1" applyAlignment="1">
      <alignment horizontal="center" vertical="center" wrapText="1"/>
    </xf>
    <xf numFmtId="0" fontId="8" fillId="0" borderId="8" xfId="3" applyFont="1" applyBorder="1" applyAlignment="1">
      <alignment vertical="center"/>
    </xf>
    <xf numFmtId="0" fontId="8" fillId="0" borderId="9" xfId="3" applyFont="1" applyBorder="1" applyAlignment="1">
      <alignment vertical="center"/>
    </xf>
    <xf numFmtId="0" fontId="5" fillId="2" borderId="1" xfId="3" applyFont="1" applyFill="1" applyBorder="1" applyAlignment="1">
      <alignment horizontal="center" vertical="center"/>
    </xf>
    <xf numFmtId="168" fontId="5" fillId="2" borderId="1" xfId="5" applyNumberFormat="1" applyFont="1" applyFill="1" applyBorder="1" applyAlignment="1">
      <alignment horizontal="center" vertical="center"/>
    </xf>
    <xf numFmtId="0" fontId="5" fillId="0" borderId="0" xfId="3" applyFont="1" applyAlignment="1">
      <alignment vertical="center" wrapText="1"/>
    </xf>
    <xf numFmtId="0" fontId="8" fillId="0" borderId="1" xfId="3" applyFont="1" applyBorder="1" applyAlignment="1">
      <alignment horizontal="center" vertical="center" wrapText="1"/>
    </xf>
    <xf numFmtId="0" fontId="5" fillId="0" borderId="0" xfId="3" applyFont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/>
    </xf>
    <xf numFmtId="10" fontId="8" fillId="2" borderId="1" xfId="4" applyNumberFormat="1" applyFont="1" applyFill="1" applyBorder="1" applyAlignment="1">
      <alignment horizontal="center" vertical="center"/>
    </xf>
    <xf numFmtId="1" fontId="5" fillId="0" borderId="1" xfId="3" applyNumberFormat="1" applyFont="1" applyBorder="1" applyAlignment="1">
      <alignment horizontal="center" vertical="center" wrapText="1"/>
    </xf>
    <xf numFmtId="165" fontId="5" fillId="0" borderId="1" xfId="6" applyNumberFormat="1" applyFont="1" applyBorder="1" applyAlignment="1" applyProtection="1">
      <alignment vertical="center"/>
    </xf>
    <xf numFmtId="164" fontId="5" fillId="0" borderId="1" xfId="3" applyNumberFormat="1" applyFont="1" applyBorder="1" applyAlignment="1">
      <alignment vertical="center"/>
    </xf>
    <xf numFmtId="2" fontId="5" fillId="0" borderId="1" xfId="3" applyNumberFormat="1" applyFont="1" applyBorder="1" applyAlignment="1">
      <alignment vertical="center"/>
    </xf>
    <xf numFmtId="14" fontId="5" fillId="0" borderId="1" xfId="3" applyNumberFormat="1" applyFont="1" applyBorder="1" applyAlignment="1">
      <alignment horizontal="center" vertical="center"/>
    </xf>
    <xf numFmtId="166" fontId="5" fillId="0" borderId="0" xfId="5" applyFont="1" applyFill="1" applyBorder="1" applyAlignment="1" applyProtection="1">
      <alignment vertical="center"/>
    </xf>
    <xf numFmtId="164" fontId="5" fillId="0" borderId="1" xfId="1" applyFont="1" applyFill="1" applyBorder="1" applyAlignment="1" applyProtection="1">
      <alignment vertical="center"/>
    </xf>
    <xf numFmtId="164" fontId="5" fillId="0" borderId="1" xfId="1" applyFont="1" applyFill="1" applyBorder="1" applyAlignment="1">
      <alignment vertical="center"/>
    </xf>
    <xf numFmtId="0" fontId="5" fillId="0" borderId="0" xfId="3" applyFont="1" applyAlignment="1">
      <alignment horizontal="center" vertical="center" wrapText="1"/>
    </xf>
    <xf numFmtId="2" fontId="5" fillId="0" borderId="0" xfId="3" applyNumberFormat="1" applyFont="1" applyAlignment="1">
      <alignment horizontal="center" vertical="center" wrapText="1"/>
    </xf>
    <xf numFmtId="2" fontId="2" fillId="0" borderId="1" xfId="3" applyNumberFormat="1" applyFont="1" applyBorder="1" applyAlignment="1">
      <alignment horizontal="center" vertical="center" wrapText="1"/>
    </xf>
    <xf numFmtId="166" fontId="5" fillId="0" borderId="0" xfId="3" applyNumberFormat="1" applyFont="1" applyAlignment="1">
      <alignment vertical="center"/>
    </xf>
    <xf numFmtId="2" fontId="5" fillId="0" borderId="1" xfId="3" applyNumberFormat="1" applyFont="1" applyBorder="1" applyAlignment="1">
      <alignment horizontal="center" vertical="center" wrapText="1"/>
    </xf>
    <xf numFmtId="39" fontId="5" fillId="0" borderId="1" xfId="3" applyNumberFormat="1" applyFont="1" applyBorder="1" applyAlignment="1">
      <alignment vertical="center"/>
    </xf>
    <xf numFmtId="1" fontId="2" fillId="0" borderId="1" xfId="3" applyNumberFormat="1" applyFont="1" applyBorder="1" applyAlignment="1">
      <alignment horizontal="center" vertical="center" wrapText="1"/>
    </xf>
    <xf numFmtId="9" fontId="5" fillId="0" borderId="1" xfId="2" applyFont="1" applyBorder="1" applyAlignment="1">
      <alignment horizontal="center" vertical="center" wrapText="1"/>
    </xf>
    <xf numFmtId="0" fontId="5" fillId="0" borderId="11" xfId="3" applyFont="1" applyBorder="1" applyAlignment="1">
      <alignment vertical="center"/>
    </xf>
    <xf numFmtId="0" fontId="5" fillId="0" borderId="0" xfId="3" applyFont="1" applyAlignment="1">
      <alignment horizontal="left" vertical="center"/>
    </xf>
    <xf numFmtId="164" fontId="8" fillId="0" borderId="0" xfId="1" applyFont="1" applyBorder="1" applyAlignment="1">
      <alignment vertical="center"/>
    </xf>
    <xf numFmtId="10" fontId="5" fillId="0" borderId="0" xfId="4" applyNumberFormat="1" applyFont="1" applyBorder="1" applyAlignment="1" applyProtection="1">
      <alignment vertical="center"/>
    </xf>
    <xf numFmtId="170" fontId="5" fillId="0" borderId="0" xfId="3" applyNumberFormat="1" applyFont="1" applyAlignment="1">
      <alignment vertical="center"/>
    </xf>
    <xf numFmtId="39" fontId="5" fillId="0" borderId="0" xfId="3" applyNumberFormat="1" applyFont="1" applyAlignment="1">
      <alignment vertical="center"/>
    </xf>
    <xf numFmtId="39" fontId="5" fillId="0" borderId="12" xfId="3" applyNumberFormat="1" applyFont="1" applyBorder="1" applyAlignment="1">
      <alignment vertical="center"/>
    </xf>
    <xf numFmtId="170" fontId="8" fillId="0" borderId="1" xfId="3" applyNumberFormat="1" applyFont="1" applyBorder="1" applyAlignment="1">
      <alignment horizontal="center" vertical="center"/>
    </xf>
    <xf numFmtId="170" fontId="8" fillId="0" borderId="1" xfId="3" applyNumberFormat="1" applyFont="1" applyBorder="1" applyAlignment="1">
      <alignment vertical="center" wrapText="1"/>
    </xf>
    <xf numFmtId="37" fontId="8" fillId="0" borderId="1" xfId="3" applyNumberFormat="1" applyFont="1" applyBorder="1" applyAlignment="1">
      <alignment horizontal="left" vertical="center"/>
    </xf>
    <xf numFmtId="39" fontId="8" fillId="0" borderId="1" xfId="3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10" fontId="5" fillId="0" borderId="0" xfId="4" applyNumberFormat="1" applyFont="1" applyAlignment="1">
      <alignment vertical="center"/>
    </xf>
    <xf numFmtId="164" fontId="5" fillId="0" borderId="0" xfId="1" applyFont="1" applyAlignment="1">
      <alignment vertical="center"/>
    </xf>
    <xf numFmtId="164" fontId="5" fillId="0" borderId="0" xfId="3" applyNumberFormat="1" applyFont="1" applyAlignment="1">
      <alignment vertical="center"/>
    </xf>
    <xf numFmtId="1" fontId="5" fillId="0" borderId="0" xfId="3" applyNumberFormat="1" applyFont="1" applyAlignment="1">
      <alignment vertical="center"/>
    </xf>
    <xf numFmtId="172" fontId="2" fillId="0" borderId="1" xfId="3" applyNumberFormat="1" applyFont="1" applyBorder="1" applyAlignment="1">
      <alignment horizontal="center" vertical="center" wrapText="1"/>
    </xf>
    <xf numFmtId="171" fontId="5" fillId="0" borderId="1" xfId="2" applyNumberFormat="1" applyFont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center" vertical="center" wrapText="1"/>
    </xf>
    <xf numFmtId="164" fontId="8" fillId="0" borderId="0" xfId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2" fontId="8" fillId="0" borderId="0" xfId="3" applyNumberFormat="1" applyFont="1" applyAlignment="1">
      <alignment horizontal="center" vertical="center" wrapText="1"/>
    </xf>
    <xf numFmtId="0" fontId="8" fillId="0" borderId="8" xfId="3" applyFont="1" applyBorder="1" applyAlignment="1">
      <alignment horizontal="left" vertical="center"/>
    </xf>
    <xf numFmtId="0" fontId="8" fillId="0" borderId="10" xfId="3" applyFont="1" applyBorder="1" applyAlignment="1">
      <alignment horizontal="left" vertical="center"/>
    </xf>
    <xf numFmtId="0" fontId="5" fillId="0" borderId="9" xfId="3" applyFont="1" applyBorder="1" applyAlignment="1">
      <alignment horizontal="left" vertical="center"/>
    </xf>
    <xf numFmtId="0" fontId="5" fillId="0" borderId="10" xfId="3" applyFont="1" applyBorder="1" applyAlignment="1">
      <alignment horizontal="left" vertical="center"/>
    </xf>
    <xf numFmtId="2" fontId="8" fillId="0" borderId="1" xfId="3" applyNumberFormat="1" applyFont="1" applyBorder="1" applyAlignment="1">
      <alignment horizontal="center" vertical="center"/>
    </xf>
    <xf numFmtId="0" fontId="8" fillId="0" borderId="8" xfId="3" applyFont="1" applyBorder="1" applyAlignment="1">
      <alignment horizontal="left" vertical="center" wrapText="1"/>
    </xf>
    <xf numFmtId="0" fontId="8" fillId="0" borderId="10" xfId="3" applyFont="1" applyBorder="1" applyAlignment="1">
      <alignment horizontal="left" vertical="center" wrapText="1"/>
    </xf>
    <xf numFmtId="0" fontId="5" fillId="0" borderId="9" xfId="3" applyFont="1" applyBorder="1" applyAlignment="1">
      <alignment horizontal="left" vertical="center" wrapText="1"/>
    </xf>
    <xf numFmtId="0" fontId="5" fillId="0" borderId="10" xfId="3" applyFont="1" applyBorder="1" applyAlignment="1">
      <alignment horizontal="left" vertical="center" wrapText="1"/>
    </xf>
    <xf numFmtId="10" fontId="5" fillId="0" borderId="8" xfId="4" applyNumberFormat="1" applyFont="1" applyBorder="1" applyAlignment="1">
      <alignment horizontal="center" vertical="center"/>
    </xf>
    <xf numFmtId="10" fontId="5" fillId="0" borderId="9" xfId="4" applyNumberFormat="1" applyFont="1" applyBorder="1" applyAlignment="1">
      <alignment horizontal="center" vertical="center"/>
    </xf>
    <xf numFmtId="10" fontId="5" fillId="0" borderId="10" xfId="4" applyNumberFormat="1" applyFont="1" applyBorder="1" applyAlignment="1">
      <alignment horizontal="center" vertical="center"/>
    </xf>
    <xf numFmtId="2" fontId="8" fillId="0" borderId="0" xfId="3" applyNumberFormat="1" applyFont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0" fontId="8" fillId="0" borderId="9" xfId="3" applyFont="1" applyBorder="1" applyAlignment="1">
      <alignment horizontal="left" vertical="center"/>
    </xf>
    <xf numFmtId="0" fontId="8" fillId="0" borderId="3" xfId="3" applyFont="1" applyBorder="1" applyAlignment="1">
      <alignment horizontal="left" vertical="center"/>
    </xf>
    <xf numFmtId="0" fontId="8" fillId="0" borderId="4" xfId="3" applyFont="1" applyBorder="1" applyAlignment="1">
      <alignment horizontal="left" vertical="center"/>
    </xf>
    <xf numFmtId="0" fontId="8" fillId="0" borderId="2" xfId="3" applyFont="1" applyBorder="1" applyAlignment="1">
      <alignment horizontal="left" vertical="center" wrapText="1"/>
    </xf>
    <xf numFmtId="0" fontId="8" fillId="0" borderId="4" xfId="3" applyFont="1" applyBorder="1" applyAlignment="1">
      <alignment horizontal="left" vertical="center" wrapText="1"/>
    </xf>
    <xf numFmtId="0" fontId="8" fillId="0" borderId="11" xfId="3" applyFont="1" applyBorder="1" applyAlignment="1">
      <alignment horizontal="left" vertical="center" wrapText="1"/>
    </xf>
    <xf numFmtId="0" fontId="8" fillId="0" borderId="12" xfId="3" applyFont="1" applyBorder="1" applyAlignment="1">
      <alignment horizontal="left" vertical="center" wrapText="1"/>
    </xf>
    <xf numFmtId="0" fontId="8" fillId="0" borderId="5" xfId="3" applyFont="1" applyBorder="1" applyAlignment="1">
      <alignment horizontal="left" vertical="center" wrapText="1"/>
    </xf>
    <xf numFmtId="0" fontId="8" fillId="0" borderId="7" xfId="3" applyFont="1" applyBorder="1" applyAlignment="1">
      <alignment horizontal="left" vertical="center" wrapText="1"/>
    </xf>
    <xf numFmtId="2" fontId="8" fillId="0" borderId="8" xfId="3" applyNumberFormat="1" applyFont="1" applyBorder="1" applyAlignment="1">
      <alignment horizontal="center" vertical="center" wrapText="1"/>
    </xf>
    <xf numFmtId="2" fontId="8" fillId="0" borderId="9" xfId="3" applyNumberFormat="1" applyFont="1" applyBorder="1" applyAlignment="1">
      <alignment horizontal="center" vertical="center" wrapText="1"/>
    </xf>
    <xf numFmtId="2" fontId="8" fillId="0" borderId="10" xfId="3" applyNumberFormat="1" applyFont="1" applyBorder="1" applyAlignment="1">
      <alignment horizontal="center" vertical="center" wrapText="1"/>
    </xf>
    <xf numFmtId="2" fontId="5" fillId="0" borderId="8" xfId="3" applyNumberFormat="1" applyFont="1" applyBorder="1" applyAlignment="1">
      <alignment horizontal="center" vertical="center" wrapText="1"/>
    </xf>
    <xf numFmtId="2" fontId="5" fillId="0" borderId="9" xfId="3" applyNumberFormat="1" applyFont="1" applyBorder="1" applyAlignment="1">
      <alignment horizontal="center" vertical="center" wrapText="1"/>
    </xf>
    <xf numFmtId="2" fontId="5" fillId="0" borderId="10" xfId="3" applyNumberFormat="1" applyFont="1" applyBorder="1" applyAlignment="1">
      <alignment horizontal="center" vertical="center" wrapText="1"/>
    </xf>
    <xf numFmtId="0" fontId="8" fillId="0" borderId="13" xfId="3" applyFont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 wrapText="1"/>
    </xf>
    <xf numFmtId="0" fontId="8" fillId="0" borderId="15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2" fontId="5" fillId="0" borderId="0" xfId="3" applyNumberFormat="1" applyFont="1" applyAlignment="1">
      <alignment horizontal="left" vertical="center" wrapText="1"/>
    </xf>
    <xf numFmtId="1" fontId="5" fillId="0" borderId="9" xfId="3" applyNumberFormat="1" applyFont="1" applyBorder="1" applyAlignment="1">
      <alignment horizontal="left" vertical="center"/>
    </xf>
    <xf numFmtId="1" fontId="5" fillId="0" borderId="10" xfId="3" applyNumberFormat="1" applyFont="1" applyBorder="1" applyAlignment="1">
      <alignment horizontal="left" vertical="center"/>
    </xf>
    <xf numFmtId="2" fontId="5" fillId="0" borderId="8" xfId="3" applyNumberFormat="1" applyFont="1" applyBorder="1" applyAlignment="1">
      <alignment horizontal="left" vertical="center" wrapText="1"/>
    </xf>
    <xf numFmtId="2" fontId="5" fillId="0" borderId="9" xfId="3" applyNumberFormat="1" applyFont="1" applyBorder="1" applyAlignment="1">
      <alignment horizontal="left" vertical="center" wrapText="1"/>
    </xf>
    <xf numFmtId="2" fontId="5" fillId="0" borderId="10" xfId="3" applyNumberFormat="1" applyFont="1" applyBorder="1" applyAlignment="1">
      <alignment horizontal="left" vertical="center" wrapText="1"/>
    </xf>
    <xf numFmtId="0" fontId="8" fillId="0" borderId="9" xfId="3" applyFont="1" applyBorder="1" applyAlignment="1">
      <alignment horizontal="center" vertical="center"/>
    </xf>
    <xf numFmtId="0" fontId="8" fillId="0" borderId="10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8" fillId="0" borderId="7" xfId="3" applyFont="1" applyBorder="1" applyAlignment="1">
      <alignment horizontal="center" vertical="center" wrapText="1"/>
    </xf>
    <xf numFmtId="9" fontId="5" fillId="0" borderId="1" xfId="2" applyFont="1" applyBorder="1" applyAlignment="1">
      <alignment horizontal="center" vertical="center"/>
    </xf>
    <xf numFmtId="0" fontId="8" fillId="0" borderId="1" xfId="3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 wrapText="1"/>
    </xf>
    <xf numFmtId="9" fontId="5" fillId="0" borderId="1" xfId="2" applyFont="1" applyBorder="1" applyAlignment="1" applyProtection="1">
      <alignment horizontal="center" vertical="center"/>
    </xf>
    <xf numFmtId="0" fontId="8" fillId="0" borderId="13" xfId="3" applyFont="1" applyBorder="1" applyAlignment="1">
      <alignment horizontal="left" vertical="center"/>
    </xf>
    <xf numFmtId="0" fontId="8" fillId="0" borderId="15" xfId="3" applyFont="1" applyBorder="1" applyAlignment="1">
      <alignment horizontal="left" vertical="center"/>
    </xf>
    <xf numFmtId="170" fontId="8" fillId="0" borderId="1" xfId="3" applyNumberFormat="1" applyFont="1" applyBorder="1" applyAlignment="1">
      <alignment horizontal="left" vertical="center"/>
    </xf>
    <xf numFmtId="170" fontId="8" fillId="0" borderId="1" xfId="3" applyNumberFormat="1" applyFont="1" applyBorder="1" applyAlignment="1">
      <alignment horizontal="center" vertical="center"/>
    </xf>
    <xf numFmtId="2" fontId="8" fillId="0" borderId="10" xfId="3" applyNumberFormat="1" applyFont="1" applyBorder="1" applyAlignment="1">
      <alignment horizontal="left" vertical="center"/>
    </xf>
    <xf numFmtId="2" fontId="8" fillId="0" borderId="1" xfId="3" applyNumberFormat="1" applyFont="1" applyBorder="1" applyAlignment="1">
      <alignment horizontal="left" vertical="center"/>
    </xf>
    <xf numFmtId="0" fontId="8" fillId="0" borderId="3" xfId="3" applyFont="1" applyBorder="1" applyAlignment="1">
      <alignment horizontal="left" vertical="center" wrapText="1"/>
    </xf>
    <xf numFmtId="0" fontId="8" fillId="0" borderId="6" xfId="3" applyFont="1" applyBorder="1" applyAlignment="1">
      <alignment horizontal="left" vertical="center" wrapText="1"/>
    </xf>
    <xf numFmtId="171" fontId="8" fillId="0" borderId="2" xfId="3" applyNumberFormat="1" applyFont="1" applyBorder="1" applyAlignment="1">
      <alignment horizontal="left" vertical="center"/>
    </xf>
    <xf numFmtId="171" fontId="8" fillId="0" borderId="3" xfId="3" applyNumberFormat="1" applyFont="1" applyBorder="1" applyAlignment="1">
      <alignment horizontal="left" vertical="center"/>
    </xf>
    <xf numFmtId="171" fontId="8" fillId="0" borderId="4" xfId="3" applyNumberFormat="1" applyFont="1" applyBorder="1" applyAlignment="1">
      <alignment horizontal="left" vertical="center"/>
    </xf>
    <xf numFmtId="171" fontId="8" fillId="0" borderId="11" xfId="3" applyNumberFormat="1" applyFont="1" applyBorder="1" applyAlignment="1">
      <alignment horizontal="left" vertical="center"/>
    </xf>
    <xf numFmtId="171" fontId="8" fillId="0" borderId="0" xfId="3" applyNumberFormat="1" applyFont="1" applyAlignment="1">
      <alignment horizontal="left" vertical="center"/>
    </xf>
    <xf numFmtId="171" fontId="8" fillId="0" borderId="12" xfId="3" applyNumberFormat="1" applyFont="1" applyBorder="1" applyAlignment="1">
      <alignment horizontal="left" vertical="center"/>
    </xf>
    <xf numFmtId="171" fontId="8" fillId="0" borderId="5" xfId="3" applyNumberFormat="1" applyFont="1" applyBorder="1" applyAlignment="1">
      <alignment horizontal="left" vertical="center"/>
    </xf>
    <xf numFmtId="171" fontId="8" fillId="0" borderId="6" xfId="3" applyNumberFormat="1" applyFont="1" applyBorder="1" applyAlignment="1">
      <alignment horizontal="left" vertical="center"/>
    </xf>
    <xf numFmtId="171" fontId="8" fillId="0" borderId="7" xfId="3" applyNumberFormat="1" applyFont="1" applyBorder="1" applyAlignment="1">
      <alignment horizontal="left" vertical="center"/>
    </xf>
    <xf numFmtId="0" fontId="5" fillId="0" borderId="2" xfId="3" applyFont="1" applyBorder="1" applyAlignment="1">
      <alignment horizontal="center" vertical="center" wrapText="1"/>
    </xf>
  </cellXfs>
  <cellStyles count="7">
    <cellStyle name="Currency" xfId="1" builtinId="4"/>
    <cellStyle name="Millares 2 2" xfId="6" xr:uid="{1C267D98-C11C-4DF3-B380-B12955C292A5}"/>
    <cellStyle name="Moneda 2 3" xfId="5" xr:uid="{0F128528-F68E-48E9-8649-C608E789FEFB}"/>
    <cellStyle name="Normal" xfId="0" builtinId="0"/>
    <cellStyle name="Normal 2 3" xfId="3" xr:uid="{E17F4BE5-0C19-45CC-B0A0-3B34CBBF4139}"/>
    <cellStyle name="Percent" xfId="2" builtinId="5"/>
    <cellStyle name="Porcentaje 2 2" xfId="4" xr:uid="{6864E7B1-BF19-4AB4-9F6B-ACFF94069B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634999</xdr:colOff>
      <xdr:row>0</xdr:row>
      <xdr:rowOff>74083</xdr:rowOff>
    </xdr:from>
    <xdr:to>
      <xdr:col>15</xdr:col>
      <xdr:colOff>359833</xdr:colOff>
      <xdr:row>5</xdr:row>
      <xdr:rowOff>165168</xdr:rowOff>
    </xdr:to>
    <xdr:pic>
      <xdr:nvPicPr>
        <xdr:cNvPr id="2" name="Imagen 1" descr="Imagen que contiene Logotipo&#10;&#10;Descripción generada automáticamente">
          <a:extLst>
            <a:ext uri="{FF2B5EF4-FFF2-40B4-BE49-F238E27FC236}">
              <a16:creationId xmlns:a16="http://schemas.microsoft.com/office/drawing/2014/main" id="{F6182048-CFB6-4BD0-B42A-A343E8AC4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8749" y="74083"/>
          <a:ext cx="848784" cy="1234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878416</xdr:colOff>
      <xdr:row>1</xdr:row>
      <xdr:rowOff>127001</xdr:rowOff>
    </xdr:from>
    <xdr:to>
      <xdr:col>1</xdr:col>
      <xdr:colOff>2161116</xdr:colOff>
      <xdr:row>4</xdr:row>
      <xdr:rowOff>51859</xdr:rowOff>
    </xdr:to>
    <xdr:pic>
      <xdr:nvPicPr>
        <xdr:cNvPr id="3" name="5 Imagen" descr="Imagen que contiene Icono&#10;&#10;Descripción generada automáticamente">
          <a:extLst>
            <a:ext uri="{FF2B5EF4-FFF2-40B4-BE49-F238E27FC236}">
              <a16:creationId xmlns:a16="http://schemas.microsoft.com/office/drawing/2014/main" id="{1553CB71-2CB8-461E-A81C-B3A0EA776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091" y="355601"/>
          <a:ext cx="1282700" cy="610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634999</xdr:colOff>
      <xdr:row>0</xdr:row>
      <xdr:rowOff>74083</xdr:rowOff>
    </xdr:from>
    <xdr:to>
      <xdr:col>15</xdr:col>
      <xdr:colOff>359833</xdr:colOff>
      <xdr:row>5</xdr:row>
      <xdr:rowOff>165168</xdr:rowOff>
    </xdr:to>
    <xdr:pic>
      <xdr:nvPicPr>
        <xdr:cNvPr id="4" name="Imagen 3" descr="Imagen que contiene Logotipo&#10;&#10;Descripción generada automáticamente">
          <a:extLst>
            <a:ext uri="{FF2B5EF4-FFF2-40B4-BE49-F238E27FC236}">
              <a16:creationId xmlns:a16="http://schemas.microsoft.com/office/drawing/2014/main" id="{84E2F703-D5C6-4947-8CD8-107DE896C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8749" y="74083"/>
          <a:ext cx="848784" cy="1234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878416</xdr:colOff>
      <xdr:row>1</xdr:row>
      <xdr:rowOff>127001</xdr:rowOff>
    </xdr:from>
    <xdr:to>
      <xdr:col>1</xdr:col>
      <xdr:colOff>2161116</xdr:colOff>
      <xdr:row>4</xdr:row>
      <xdr:rowOff>51859</xdr:rowOff>
    </xdr:to>
    <xdr:pic>
      <xdr:nvPicPr>
        <xdr:cNvPr id="5" name="5 Imagen" descr="Imagen que contiene Icono&#10;&#10;Descripción generada automáticamente">
          <a:extLst>
            <a:ext uri="{FF2B5EF4-FFF2-40B4-BE49-F238E27FC236}">
              <a16:creationId xmlns:a16="http://schemas.microsoft.com/office/drawing/2014/main" id="{F045BBF9-8476-43CA-9B04-B41343ED9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091" y="355601"/>
          <a:ext cx="1282700" cy="610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634999</xdr:colOff>
      <xdr:row>0</xdr:row>
      <xdr:rowOff>74083</xdr:rowOff>
    </xdr:from>
    <xdr:to>
      <xdr:col>15</xdr:col>
      <xdr:colOff>359833</xdr:colOff>
      <xdr:row>5</xdr:row>
      <xdr:rowOff>165168</xdr:rowOff>
    </xdr:to>
    <xdr:pic>
      <xdr:nvPicPr>
        <xdr:cNvPr id="6" name="Imagen 5" descr="Imagen que contiene Logotipo&#10;&#10;Descripción generada automáticamente">
          <a:extLst>
            <a:ext uri="{FF2B5EF4-FFF2-40B4-BE49-F238E27FC236}">
              <a16:creationId xmlns:a16="http://schemas.microsoft.com/office/drawing/2014/main" id="{6A6D31F3-F74D-4C11-A245-4F571EA4B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8749" y="74083"/>
          <a:ext cx="848784" cy="1234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878416</xdr:colOff>
      <xdr:row>1</xdr:row>
      <xdr:rowOff>127001</xdr:rowOff>
    </xdr:from>
    <xdr:to>
      <xdr:col>1</xdr:col>
      <xdr:colOff>2161116</xdr:colOff>
      <xdr:row>4</xdr:row>
      <xdr:rowOff>51859</xdr:rowOff>
    </xdr:to>
    <xdr:pic>
      <xdr:nvPicPr>
        <xdr:cNvPr id="7" name="5 Imagen" descr="Imagen que contiene Icono&#10;&#10;Descripción generada automáticamente">
          <a:extLst>
            <a:ext uri="{FF2B5EF4-FFF2-40B4-BE49-F238E27FC236}">
              <a16:creationId xmlns:a16="http://schemas.microsoft.com/office/drawing/2014/main" id="{D9CB8836-605B-46FF-88C7-73B473503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091" y="355601"/>
          <a:ext cx="1282700" cy="610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CECA5-5322-4E38-AB29-38D5061FBF18}">
  <dimension ref="B2:AZ82"/>
  <sheetViews>
    <sheetView tabSelected="1" topLeftCell="C13" zoomScale="56" zoomScaleNormal="70" workbookViewId="0">
      <selection activeCell="I27" sqref="I26:J27"/>
    </sheetView>
  </sheetViews>
  <sheetFormatPr defaultColWidth="12.3984375" defaultRowHeight="17.25" x14ac:dyDescent="0.45"/>
  <cols>
    <col min="1" max="1" width="6.73046875" style="2" customWidth="1"/>
    <col min="2" max="2" width="45.3984375" style="2" customWidth="1"/>
    <col min="3" max="3" width="78.265625" style="2" customWidth="1"/>
    <col min="4" max="4" width="17.73046875" style="2" customWidth="1"/>
    <col min="5" max="5" width="17.3984375" style="2" customWidth="1"/>
    <col min="6" max="6" width="16.73046875" style="2" customWidth="1"/>
    <col min="7" max="7" width="18" style="2" customWidth="1"/>
    <col min="8" max="8" width="27.3984375" style="2" customWidth="1"/>
    <col min="9" max="10" width="35.265625" style="2" bestFit="1" customWidth="1"/>
    <col min="11" max="11" width="18.59765625" style="2" customWidth="1"/>
    <col min="12" max="12" width="32.73046875" style="60" customWidth="1"/>
    <col min="13" max="13" width="30" style="60" customWidth="1"/>
    <col min="14" max="16" width="16.86328125" style="2" customWidth="1"/>
    <col min="17" max="17" width="16.3984375" style="2" customWidth="1"/>
    <col min="18" max="18" width="12.3984375" style="2"/>
    <col min="19" max="19" width="29" style="2" bestFit="1" customWidth="1"/>
    <col min="20" max="20" width="18.3984375" style="2" customWidth="1"/>
    <col min="21" max="21" width="33.86328125" style="2" customWidth="1"/>
    <col min="22" max="22" width="12.3984375" style="2" hidden="1" customWidth="1"/>
    <col min="23" max="23" width="53.3984375" style="2" bestFit="1" customWidth="1"/>
    <col min="24" max="24" width="22.3984375" style="2" customWidth="1"/>
    <col min="25" max="26" width="12.3984375" style="2"/>
    <col min="27" max="27" width="16.86328125" style="2" customWidth="1"/>
    <col min="28" max="28" width="12.3984375" style="2"/>
    <col min="29" max="29" width="30.1328125" style="2" customWidth="1"/>
    <col min="30" max="30" width="15.3984375" style="2" customWidth="1"/>
    <col min="31" max="31" width="15.86328125" style="2" customWidth="1"/>
    <col min="32" max="32" width="24.3984375" style="2" customWidth="1"/>
    <col min="33" max="33" width="17.1328125" style="2" customWidth="1"/>
    <col min="34" max="16384" width="12.3984375" style="2"/>
  </cols>
  <sheetData>
    <row r="2" spans="2:27" ht="17.649999999999999" x14ac:dyDescent="0.45">
      <c r="B2" s="68"/>
      <c r="C2" s="69" t="s">
        <v>0</v>
      </c>
      <c r="D2" s="69"/>
      <c r="E2" s="69"/>
      <c r="F2" s="69"/>
      <c r="G2" s="69"/>
      <c r="H2" s="69"/>
      <c r="I2" s="69"/>
      <c r="J2" s="69"/>
      <c r="K2" s="69"/>
      <c r="L2" s="69"/>
      <c r="M2" s="70" t="s">
        <v>1</v>
      </c>
      <c r="N2" s="70"/>
      <c r="O2" s="71"/>
      <c r="P2" s="71"/>
    </row>
    <row r="3" spans="2:27" ht="17.649999999999999" x14ac:dyDescent="0.45">
      <c r="B3" s="68"/>
      <c r="C3" s="69"/>
      <c r="D3" s="69"/>
      <c r="E3" s="69"/>
      <c r="F3" s="69"/>
      <c r="G3" s="69"/>
      <c r="H3" s="69"/>
      <c r="I3" s="69"/>
      <c r="J3" s="69"/>
      <c r="K3" s="69"/>
      <c r="L3" s="69"/>
      <c r="M3" s="70" t="s">
        <v>2</v>
      </c>
      <c r="N3" s="70"/>
      <c r="O3" s="71"/>
      <c r="P3" s="71"/>
    </row>
    <row r="4" spans="2:27" ht="17.649999999999999" x14ac:dyDescent="0.45">
      <c r="B4" s="68"/>
      <c r="C4" s="69" t="s">
        <v>3</v>
      </c>
      <c r="D4" s="69"/>
      <c r="E4" s="69"/>
      <c r="F4" s="69"/>
      <c r="G4" s="69"/>
      <c r="H4" s="69"/>
      <c r="I4" s="69"/>
      <c r="J4" s="69"/>
      <c r="K4" s="69"/>
      <c r="L4" s="69"/>
      <c r="M4" s="70" t="s">
        <v>4</v>
      </c>
      <c r="N4" s="70"/>
      <c r="O4" s="71"/>
      <c r="P4" s="71"/>
    </row>
    <row r="5" spans="2:27" ht="17.649999999999999" x14ac:dyDescent="0.45">
      <c r="B5" s="68"/>
      <c r="C5" s="69"/>
      <c r="D5" s="69"/>
      <c r="E5" s="69"/>
      <c r="F5" s="69"/>
      <c r="G5" s="69"/>
      <c r="H5" s="69"/>
      <c r="I5" s="69"/>
      <c r="J5" s="69"/>
      <c r="K5" s="69"/>
      <c r="L5" s="69"/>
      <c r="M5" s="72" t="s">
        <v>5</v>
      </c>
      <c r="N5" s="72"/>
      <c r="O5" s="71"/>
      <c r="P5" s="71"/>
    </row>
    <row r="6" spans="2:27" x14ac:dyDescent="0.45">
      <c r="B6" s="87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9"/>
    </row>
    <row r="7" spans="2:27" ht="12.75" customHeight="1" x14ac:dyDescent="0.45">
      <c r="B7" s="9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2"/>
      <c r="Q7" s="3"/>
    </row>
    <row r="8" spans="2:27" ht="31.5" customHeight="1" x14ac:dyDescent="0.45">
      <c r="B8" s="4" t="s">
        <v>6</v>
      </c>
      <c r="C8" s="5" t="s">
        <v>7</v>
      </c>
      <c r="D8" s="74" t="s">
        <v>8</v>
      </c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75"/>
      <c r="Q8" s="3"/>
    </row>
    <row r="9" spans="2:27" ht="36" customHeight="1" x14ac:dyDescent="0.45">
      <c r="B9" s="4" t="s">
        <v>9</v>
      </c>
      <c r="C9" s="6">
        <v>46023</v>
      </c>
      <c r="D9" s="94" t="s">
        <v>78</v>
      </c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5"/>
    </row>
    <row r="10" spans="2:27" ht="36" customHeight="1" x14ac:dyDescent="0.45">
      <c r="B10" s="74" t="s">
        <v>10</v>
      </c>
      <c r="C10" s="75"/>
      <c r="D10" s="76" t="s">
        <v>11</v>
      </c>
      <c r="E10" s="76"/>
      <c r="F10" s="76"/>
      <c r="G10" s="76"/>
      <c r="H10" s="76"/>
      <c r="I10" s="77"/>
      <c r="J10" s="96" t="s">
        <v>12</v>
      </c>
      <c r="K10" s="97"/>
      <c r="L10" s="102" t="s">
        <v>13</v>
      </c>
      <c r="M10" s="103"/>
      <c r="N10" s="103"/>
      <c r="O10" s="103"/>
      <c r="P10" s="104"/>
      <c r="Q10" s="7"/>
      <c r="S10" s="73"/>
      <c r="T10" s="73"/>
      <c r="U10" s="73"/>
      <c r="V10" s="73"/>
      <c r="W10" s="73"/>
    </row>
    <row r="11" spans="2:27" ht="17.649999999999999" x14ac:dyDescent="0.45">
      <c r="B11" s="74" t="s">
        <v>14</v>
      </c>
      <c r="C11" s="75"/>
      <c r="D11" s="76" t="s">
        <v>15</v>
      </c>
      <c r="E11" s="76"/>
      <c r="F11" s="76"/>
      <c r="G11" s="76"/>
      <c r="H11" s="76"/>
      <c r="I11" s="77"/>
      <c r="J11" s="98"/>
      <c r="K11" s="99"/>
      <c r="L11" s="9" t="s">
        <v>16</v>
      </c>
      <c r="M11" s="78" t="s">
        <v>17</v>
      </c>
      <c r="N11" s="78"/>
      <c r="O11" s="78"/>
      <c r="P11" s="9" t="s">
        <v>18</v>
      </c>
      <c r="Q11" s="7"/>
      <c r="S11" s="8"/>
      <c r="T11" s="8"/>
      <c r="U11" s="8"/>
      <c r="V11" s="8"/>
      <c r="W11" s="8"/>
    </row>
    <row r="12" spans="2:27" ht="31.5" customHeight="1" x14ac:dyDescent="0.45">
      <c r="B12" s="79" t="s">
        <v>19</v>
      </c>
      <c r="C12" s="80"/>
      <c r="D12" s="81" t="s">
        <v>20</v>
      </c>
      <c r="E12" s="81"/>
      <c r="F12" s="81"/>
      <c r="G12" s="81"/>
      <c r="H12" s="81"/>
      <c r="I12" s="82"/>
      <c r="J12" s="98"/>
      <c r="K12" s="99"/>
      <c r="L12" s="10"/>
      <c r="M12" s="83"/>
      <c r="N12" s="84"/>
      <c r="O12" s="85"/>
      <c r="P12" s="11"/>
      <c r="Q12" s="7"/>
      <c r="S12" s="12"/>
      <c r="T12" s="86"/>
      <c r="U12" s="86"/>
      <c r="V12" s="86"/>
      <c r="W12" s="12"/>
      <c r="Y12" s="13"/>
      <c r="Z12" s="13"/>
    </row>
    <row r="13" spans="2:27" ht="17.649999999999999" x14ac:dyDescent="0.45">
      <c r="B13" s="79" t="s">
        <v>21</v>
      </c>
      <c r="C13" s="80"/>
      <c r="D13" s="81" t="s">
        <v>22</v>
      </c>
      <c r="E13" s="81"/>
      <c r="F13" s="81"/>
      <c r="G13" s="81"/>
      <c r="H13" s="81"/>
      <c r="I13" s="82"/>
      <c r="J13" s="98"/>
      <c r="K13" s="99"/>
      <c r="L13" s="1"/>
      <c r="M13" s="105"/>
      <c r="N13" s="106"/>
      <c r="O13" s="107"/>
      <c r="P13" s="14"/>
      <c r="Q13" s="7"/>
      <c r="S13" s="15"/>
      <c r="T13" s="114"/>
      <c r="U13" s="114"/>
      <c r="V13" s="114"/>
      <c r="W13" s="17"/>
      <c r="Y13" s="18"/>
      <c r="Z13" s="19"/>
      <c r="AA13" s="20"/>
    </row>
    <row r="14" spans="2:27" ht="17.649999999999999" x14ac:dyDescent="0.45">
      <c r="B14" s="74" t="s">
        <v>23</v>
      </c>
      <c r="C14" s="75"/>
      <c r="D14" s="115">
        <v>2020730010083</v>
      </c>
      <c r="E14" s="115"/>
      <c r="F14" s="115"/>
      <c r="G14" s="115"/>
      <c r="H14" s="115"/>
      <c r="I14" s="116"/>
      <c r="J14" s="98"/>
      <c r="K14" s="99"/>
      <c r="L14" s="21"/>
      <c r="M14" s="117"/>
      <c r="N14" s="118"/>
      <c r="O14" s="119"/>
      <c r="P14" s="22"/>
      <c r="Q14" s="7"/>
      <c r="S14" s="15"/>
      <c r="T14" s="114"/>
      <c r="U14" s="114"/>
      <c r="V14" s="114"/>
      <c r="W14" s="17"/>
      <c r="Y14" s="18"/>
      <c r="Z14" s="19"/>
      <c r="AA14" s="20"/>
    </row>
    <row r="15" spans="2:27" ht="28.5" customHeight="1" x14ac:dyDescent="0.45">
      <c r="B15" s="23" t="s">
        <v>24</v>
      </c>
      <c r="C15" s="24"/>
      <c r="D15" s="120"/>
      <c r="E15" s="120"/>
      <c r="F15" s="120"/>
      <c r="G15" s="120"/>
      <c r="H15" s="120"/>
      <c r="I15" s="121"/>
      <c r="J15" s="100"/>
      <c r="K15" s="101"/>
      <c r="L15" s="25"/>
      <c r="M15" s="117"/>
      <c r="N15" s="118"/>
      <c r="O15" s="119"/>
      <c r="P15" s="26"/>
      <c r="Q15" s="7"/>
      <c r="S15" s="18"/>
      <c r="T15" s="114"/>
      <c r="U15" s="114"/>
      <c r="V15" s="16"/>
      <c r="W15" s="17"/>
      <c r="X15" s="27"/>
      <c r="Y15" s="18"/>
      <c r="Z15" s="19"/>
      <c r="AA15" s="20"/>
    </row>
    <row r="16" spans="2:27" ht="28.5" customHeight="1" x14ac:dyDescent="0.45">
      <c r="B16" s="108" t="s">
        <v>25</v>
      </c>
      <c r="C16" s="111" t="s">
        <v>26</v>
      </c>
      <c r="D16" s="112" t="s">
        <v>27</v>
      </c>
      <c r="E16" s="112" t="s">
        <v>28</v>
      </c>
      <c r="F16" s="112" t="s">
        <v>29</v>
      </c>
      <c r="G16" s="113" t="s">
        <v>30</v>
      </c>
      <c r="H16" s="112" t="s">
        <v>31</v>
      </c>
      <c r="I16" s="122" t="s">
        <v>32</v>
      </c>
      <c r="J16" s="123"/>
      <c r="K16" s="124"/>
      <c r="L16" s="112" t="s">
        <v>33</v>
      </c>
      <c r="M16" s="112"/>
      <c r="N16" s="111" t="s">
        <v>34</v>
      </c>
      <c r="O16" s="111"/>
      <c r="P16" s="111"/>
      <c r="S16" s="29"/>
      <c r="T16" s="114"/>
      <c r="U16" s="114"/>
      <c r="W16" s="17"/>
      <c r="Y16" s="18"/>
      <c r="Z16" s="19"/>
      <c r="AA16" s="20"/>
    </row>
    <row r="17" spans="2:27" ht="33.75" customHeight="1" x14ac:dyDescent="0.45">
      <c r="B17" s="109"/>
      <c r="C17" s="111"/>
      <c r="D17" s="112"/>
      <c r="E17" s="112"/>
      <c r="F17" s="112"/>
      <c r="G17" s="112"/>
      <c r="H17" s="112"/>
      <c r="I17" s="125"/>
      <c r="J17" s="126"/>
      <c r="K17" s="127"/>
      <c r="L17" s="112"/>
      <c r="M17" s="112"/>
      <c r="N17" s="112" t="s">
        <v>35</v>
      </c>
      <c r="O17" s="112" t="s">
        <v>36</v>
      </c>
      <c r="P17" s="111" t="s">
        <v>37</v>
      </c>
      <c r="S17" s="27"/>
      <c r="T17" s="114"/>
      <c r="U17" s="114"/>
      <c r="W17" s="19"/>
      <c r="Y17" s="18"/>
      <c r="Z17" s="19"/>
      <c r="AA17" s="20"/>
    </row>
    <row r="18" spans="2:27" ht="39.75" customHeight="1" x14ac:dyDescent="0.45">
      <c r="B18" s="110"/>
      <c r="C18" s="111"/>
      <c r="D18" s="112"/>
      <c r="E18" s="112"/>
      <c r="F18" s="112"/>
      <c r="G18" s="112"/>
      <c r="H18" s="112"/>
      <c r="I18" s="30" t="s">
        <v>38</v>
      </c>
      <c r="J18" s="30" t="s">
        <v>39</v>
      </c>
      <c r="K18" s="31" t="s">
        <v>40</v>
      </c>
      <c r="L18" s="5" t="s">
        <v>41</v>
      </c>
      <c r="M18" s="28" t="s">
        <v>42</v>
      </c>
      <c r="N18" s="112"/>
      <c r="O18" s="112"/>
      <c r="P18" s="111"/>
      <c r="S18" s="27"/>
      <c r="T18" s="114"/>
      <c r="U18" s="114"/>
      <c r="W18" s="19"/>
      <c r="Y18" s="18"/>
      <c r="Z18" s="19"/>
      <c r="AA18" s="20"/>
    </row>
    <row r="19" spans="2:27" ht="28.9" customHeight="1" x14ac:dyDescent="0.45">
      <c r="B19" s="112" t="s">
        <v>43</v>
      </c>
      <c r="C19" s="129" t="s">
        <v>44</v>
      </c>
      <c r="D19" s="5" t="s">
        <v>45</v>
      </c>
      <c r="E19" s="130" t="s">
        <v>74</v>
      </c>
      <c r="F19" s="32">
        <f>81+60</f>
        <v>141</v>
      </c>
      <c r="G19" s="5" t="s">
        <v>45</v>
      </c>
      <c r="H19" s="33">
        <f>+I19+J19</f>
        <v>9366315493</v>
      </c>
      <c r="I19" s="34">
        <v>0</v>
      </c>
      <c r="J19" s="34">
        <v>9366315493</v>
      </c>
      <c r="K19" s="35"/>
      <c r="L19" s="36">
        <v>46023</v>
      </c>
      <c r="M19" s="36">
        <v>46387</v>
      </c>
      <c r="N19" s="131">
        <f>+F20/F19</f>
        <v>0.42553191489361702</v>
      </c>
      <c r="O19" s="131">
        <f>+H20/H19</f>
        <v>0</v>
      </c>
      <c r="P19" s="128" t="e">
        <f>+N19/O19</f>
        <v>#DIV/0!</v>
      </c>
      <c r="S19" s="27"/>
      <c r="T19" s="114"/>
      <c r="U19" s="114"/>
      <c r="W19" s="37"/>
      <c r="Y19" s="18"/>
      <c r="Z19" s="19"/>
      <c r="AA19" s="20"/>
    </row>
    <row r="20" spans="2:27" ht="28.9" customHeight="1" x14ac:dyDescent="0.45">
      <c r="B20" s="112"/>
      <c r="C20" s="129"/>
      <c r="D20" s="5" t="s">
        <v>46</v>
      </c>
      <c r="E20" s="130"/>
      <c r="F20" s="32">
        <v>60</v>
      </c>
      <c r="G20" s="5" t="s">
        <v>47</v>
      </c>
      <c r="H20" s="33">
        <f t="shared" ref="H20:H32" si="0">+I20+J20</f>
        <v>0</v>
      </c>
      <c r="I20" s="38"/>
      <c r="J20" s="39"/>
      <c r="K20" s="35"/>
      <c r="L20" s="36"/>
      <c r="M20" s="36"/>
      <c r="N20" s="131"/>
      <c r="O20" s="131"/>
      <c r="P20" s="128"/>
      <c r="S20" s="40"/>
      <c r="T20" s="13"/>
      <c r="U20" s="41"/>
      <c r="V20" s="16"/>
      <c r="W20" s="37"/>
      <c r="Y20" s="18"/>
      <c r="Z20" s="19"/>
      <c r="AA20" s="20"/>
    </row>
    <row r="21" spans="2:27" ht="28.9" customHeight="1" x14ac:dyDescent="0.45">
      <c r="B21" s="112"/>
      <c r="C21" s="129" t="s">
        <v>48</v>
      </c>
      <c r="D21" s="5" t="s">
        <v>49</v>
      </c>
      <c r="E21" s="130" t="s">
        <v>75</v>
      </c>
      <c r="F21" s="42">
        <f>3.79</f>
        <v>3.79</v>
      </c>
      <c r="G21" s="5" t="s">
        <v>49</v>
      </c>
      <c r="H21" s="33">
        <f t="shared" si="0"/>
        <v>24408035550.970001</v>
      </c>
      <c r="I21" s="38">
        <v>0</v>
      </c>
      <c r="J21" s="38">
        <v>24408035550.970001</v>
      </c>
      <c r="K21" s="35"/>
      <c r="L21" s="36">
        <v>46113</v>
      </c>
      <c r="M21" s="36">
        <v>46387</v>
      </c>
      <c r="N21" s="131">
        <f>+F22/F21</f>
        <v>0.20844327176781002</v>
      </c>
      <c r="O21" s="131">
        <f>+H22/H21</f>
        <v>0</v>
      </c>
      <c r="P21" s="128" t="e">
        <f>+N21/O21</f>
        <v>#DIV/0!</v>
      </c>
      <c r="S21" s="13"/>
      <c r="T21" s="13"/>
      <c r="U21" s="41"/>
      <c r="W21" s="43"/>
      <c r="Y21" s="18"/>
      <c r="Z21" s="19"/>
      <c r="AA21" s="20"/>
    </row>
    <row r="22" spans="2:27" ht="28.9" customHeight="1" x14ac:dyDescent="0.45">
      <c r="B22" s="112"/>
      <c r="C22" s="129"/>
      <c r="D22" s="5" t="s">
        <v>46</v>
      </c>
      <c r="E22" s="130"/>
      <c r="F22" s="44">
        <v>0.79</v>
      </c>
      <c r="G22" s="5" t="s">
        <v>47</v>
      </c>
      <c r="H22" s="33">
        <f t="shared" si="0"/>
        <v>0</v>
      </c>
      <c r="I22" s="38"/>
      <c r="J22" s="39"/>
      <c r="K22" s="35"/>
      <c r="L22" s="35"/>
      <c r="M22" s="45"/>
      <c r="N22" s="131"/>
      <c r="O22" s="131"/>
      <c r="P22" s="128"/>
      <c r="S22" s="13"/>
      <c r="T22" s="13"/>
      <c r="U22" s="41"/>
      <c r="W22" s="43"/>
      <c r="Y22" s="18"/>
      <c r="Z22" s="19"/>
      <c r="AA22" s="20"/>
    </row>
    <row r="23" spans="2:27" ht="28.9" customHeight="1" x14ac:dyDescent="0.45">
      <c r="B23" s="112"/>
      <c r="C23" s="129" t="s">
        <v>50</v>
      </c>
      <c r="D23" s="5" t="s">
        <v>49</v>
      </c>
      <c r="E23" s="130" t="s">
        <v>51</v>
      </c>
      <c r="F23" s="46">
        <v>0</v>
      </c>
      <c r="G23" s="5" t="s">
        <v>49</v>
      </c>
      <c r="H23" s="33">
        <f t="shared" si="0"/>
        <v>0</v>
      </c>
      <c r="I23" s="38">
        <v>0</v>
      </c>
      <c r="J23" s="38">
        <v>0</v>
      </c>
      <c r="K23" s="35"/>
      <c r="L23" s="36">
        <v>46174</v>
      </c>
      <c r="M23" s="36">
        <v>46387</v>
      </c>
      <c r="N23" s="131" t="e">
        <f>+F24/F23</f>
        <v>#DIV/0!</v>
      </c>
      <c r="O23" s="131" t="e">
        <f>+H24/H23</f>
        <v>#DIV/0!</v>
      </c>
      <c r="P23" s="128" t="e">
        <f>+N23/O23</f>
        <v>#DIV/0!</v>
      </c>
      <c r="S23" s="13"/>
      <c r="T23" s="13"/>
      <c r="U23" s="41"/>
      <c r="W23" s="43"/>
      <c r="Y23" s="18"/>
    </row>
    <row r="24" spans="2:27" ht="28.9" customHeight="1" x14ac:dyDescent="0.45">
      <c r="B24" s="112"/>
      <c r="C24" s="129"/>
      <c r="D24" s="5" t="s">
        <v>46</v>
      </c>
      <c r="E24" s="130"/>
      <c r="F24" s="32">
        <v>0</v>
      </c>
      <c r="G24" s="5" t="s">
        <v>47</v>
      </c>
      <c r="H24" s="33">
        <f t="shared" si="0"/>
        <v>0</v>
      </c>
      <c r="I24" s="38"/>
      <c r="J24" s="38"/>
      <c r="K24" s="35"/>
      <c r="L24" s="35"/>
      <c r="M24" s="45"/>
      <c r="N24" s="131"/>
      <c r="O24" s="131"/>
      <c r="P24" s="128"/>
      <c r="S24" s="13"/>
      <c r="T24" s="12"/>
      <c r="U24" s="12"/>
      <c r="AA24" s="20"/>
    </row>
    <row r="25" spans="2:27" ht="28.9" customHeight="1" x14ac:dyDescent="0.45">
      <c r="B25" s="112"/>
      <c r="C25" s="129" t="s">
        <v>52</v>
      </c>
      <c r="D25" s="5" t="s">
        <v>49</v>
      </c>
      <c r="E25" s="130" t="s">
        <v>74</v>
      </c>
      <c r="F25" s="64">
        <v>12.3</v>
      </c>
      <c r="G25" s="5" t="s">
        <v>49</v>
      </c>
      <c r="H25" s="33">
        <f>+I25+J25</f>
        <v>11575904504.1</v>
      </c>
      <c r="I25" s="38">
        <v>9930059224.5900002</v>
      </c>
      <c r="J25" s="38">
        <f>J19*0.07+990203195</f>
        <v>1645845279.5100002</v>
      </c>
      <c r="K25" s="35"/>
      <c r="L25" s="36">
        <v>46054</v>
      </c>
      <c r="M25" s="36">
        <v>46387</v>
      </c>
      <c r="N25" s="131">
        <f>+F26/F25</f>
        <v>7.3785853658536585E-2</v>
      </c>
      <c r="O25" s="131">
        <f>+H26/H25</f>
        <v>0</v>
      </c>
      <c r="P25" s="128" t="e">
        <f>+N25/O25</f>
        <v>#DIV/0!</v>
      </c>
      <c r="U25" s="18"/>
    </row>
    <row r="26" spans="2:27" ht="28.9" customHeight="1" x14ac:dyDescent="0.45">
      <c r="B26" s="112"/>
      <c r="C26" s="129"/>
      <c r="D26" s="5" t="s">
        <v>46</v>
      </c>
      <c r="E26" s="130"/>
      <c r="F26" s="44">
        <f>0.33+0.33+(0.33*0.7502)</f>
        <v>0.90756600000000009</v>
      </c>
      <c r="G26" s="5" t="s">
        <v>47</v>
      </c>
      <c r="H26" s="33">
        <f t="shared" si="0"/>
        <v>0</v>
      </c>
      <c r="I26" s="39"/>
      <c r="J26" s="39"/>
      <c r="K26" s="35"/>
      <c r="L26" s="35"/>
      <c r="M26" s="45"/>
      <c r="N26" s="131"/>
      <c r="O26" s="131"/>
      <c r="P26" s="128"/>
      <c r="U26" s="18"/>
    </row>
    <row r="27" spans="2:27" ht="28.9" customHeight="1" x14ac:dyDescent="0.45">
      <c r="B27" s="112"/>
      <c r="C27" s="129" t="s">
        <v>53</v>
      </c>
      <c r="D27" s="5" t="s">
        <v>49</v>
      </c>
      <c r="E27" s="130" t="s">
        <v>74</v>
      </c>
      <c r="F27" s="44">
        <v>0.75</v>
      </c>
      <c r="G27" s="5" t="s">
        <v>49</v>
      </c>
      <c r="H27" s="33">
        <f t="shared" si="0"/>
        <v>13607952094</v>
      </c>
      <c r="I27" s="39">
        <v>3398940775.4099998</v>
      </c>
      <c r="J27" s="39">
        <f>1746119666+8462891652.59</f>
        <v>10209011318.59</v>
      </c>
      <c r="K27" s="35"/>
      <c r="L27" s="36">
        <v>45689</v>
      </c>
      <c r="M27" s="36">
        <v>46266</v>
      </c>
      <c r="N27" s="131">
        <f>+F28/F27</f>
        <v>0</v>
      </c>
      <c r="O27" s="131">
        <f>+H28/H27</f>
        <v>0</v>
      </c>
      <c r="P27" s="128" t="e">
        <f>+N27/O27</f>
        <v>#DIV/0!</v>
      </c>
      <c r="S27" s="62"/>
    </row>
    <row r="28" spans="2:27" ht="28.9" customHeight="1" x14ac:dyDescent="0.45">
      <c r="B28" s="112"/>
      <c r="C28" s="129"/>
      <c r="D28" s="5" t="s">
        <v>46</v>
      </c>
      <c r="E28" s="130"/>
      <c r="F28" s="66">
        <v>0</v>
      </c>
      <c r="G28" s="5" t="s">
        <v>47</v>
      </c>
      <c r="H28" s="33">
        <f t="shared" si="0"/>
        <v>0</v>
      </c>
      <c r="I28" s="39"/>
      <c r="J28" s="39"/>
      <c r="K28" s="35"/>
      <c r="L28" s="35"/>
      <c r="M28" s="45"/>
      <c r="N28" s="131"/>
      <c r="O28" s="131"/>
      <c r="P28" s="128"/>
      <c r="S28" s="62"/>
    </row>
    <row r="29" spans="2:27" ht="38.25" customHeight="1" x14ac:dyDescent="0.45">
      <c r="B29" s="112"/>
      <c r="C29" s="129" t="s">
        <v>54</v>
      </c>
      <c r="D29" s="5" t="s">
        <v>49</v>
      </c>
      <c r="E29" s="130" t="s">
        <v>74</v>
      </c>
      <c r="F29" s="66">
        <v>0.74</v>
      </c>
      <c r="G29" s="5" t="s">
        <v>49</v>
      </c>
      <c r="H29" s="33">
        <f t="shared" si="0"/>
        <v>11525121714</v>
      </c>
      <c r="I29" s="39">
        <v>0</v>
      </c>
      <c r="J29" s="39">
        <v>11525121714</v>
      </c>
      <c r="K29" s="35"/>
      <c r="L29" s="36">
        <v>46235</v>
      </c>
      <c r="M29" s="36">
        <v>46387</v>
      </c>
      <c r="N29" s="131">
        <f>+F30/F29</f>
        <v>0.11151621621621621</v>
      </c>
      <c r="O29" s="131">
        <f>+H30/H29</f>
        <v>0</v>
      </c>
      <c r="P29" s="128" t="e">
        <f>+N29/O29</f>
        <v>#DIV/0!</v>
      </c>
    </row>
    <row r="30" spans="2:27" ht="36.75" customHeight="1" x14ac:dyDescent="0.45">
      <c r="B30" s="112"/>
      <c r="C30" s="129"/>
      <c r="D30" s="5" t="s">
        <v>46</v>
      </c>
      <c r="E30" s="130"/>
      <c r="F30" s="66">
        <f>0.11*0.7502</f>
        <v>8.2521999999999998E-2</v>
      </c>
      <c r="G30" s="5" t="s">
        <v>47</v>
      </c>
      <c r="H30" s="33">
        <f t="shared" si="0"/>
        <v>0</v>
      </c>
      <c r="I30" s="39"/>
      <c r="J30" s="35"/>
      <c r="K30" s="35"/>
      <c r="L30" s="36"/>
      <c r="M30" s="36"/>
      <c r="N30" s="131"/>
      <c r="O30" s="131"/>
      <c r="P30" s="128"/>
    </row>
    <row r="31" spans="2:27" ht="28.9" customHeight="1" x14ac:dyDescent="0.45">
      <c r="B31" s="112"/>
      <c r="C31" s="132" t="s">
        <v>56</v>
      </c>
      <c r="D31" s="5" t="s">
        <v>49</v>
      </c>
      <c r="E31" s="130" t="s">
        <v>55</v>
      </c>
      <c r="F31" s="47">
        <v>1</v>
      </c>
      <c r="G31" s="5" t="s">
        <v>49</v>
      </c>
      <c r="H31" s="33">
        <f t="shared" si="0"/>
        <v>5134076822</v>
      </c>
      <c r="I31" s="39">
        <v>5134076822</v>
      </c>
      <c r="J31" s="35"/>
      <c r="K31" s="35"/>
      <c r="L31" s="36">
        <v>46023</v>
      </c>
      <c r="M31" s="36">
        <v>46387</v>
      </c>
      <c r="N31" s="131">
        <f>+F32/F31</f>
        <v>0.56799999999999995</v>
      </c>
      <c r="O31" s="131">
        <f>+H32/H31</f>
        <v>0.44875811925667369</v>
      </c>
      <c r="P31" s="128">
        <f>+N31/O31</f>
        <v>1.2657152609090156</v>
      </c>
    </row>
    <row r="32" spans="2:27" ht="28.9" customHeight="1" x14ac:dyDescent="0.45">
      <c r="B32" s="112"/>
      <c r="C32" s="133"/>
      <c r="D32" s="5" t="s">
        <v>46</v>
      </c>
      <c r="E32" s="130"/>
      <c r="F32" s="65">
        <v>0.56799999999999995</v>
      </c>
      <c r="G32" s="5" t="s">
        <v>47</v>
      </c>
      <c r="H32" s="33">
        <f t="shared" si="0"/>
        <v>2303958658.7600002</v>
      </c>
      <c r="I32" s="39">
        <v>2303958658.7600002</v>
      </c>
      <c r="J32" s="35"/>
      <c r="K32" s="35"/>
      <c r="L32" s="35"/>
      <c r="M32" s="45"/>
      <c r="N32" s="131"/>
      <c r="O32" s="131"/>
      <c r="P32" s="128"/>
      <c r="S32" s="62"/>
    </row>
    <row r="33" spans="2:19" ht="25.9" customHeight="1" x14ac:dyDescent="0.45">
      <c r="B33" s="48"/>
      <c r="D33" s="48"/>
      <c r="H33" s="49"/>
      <c r="I33" s="50">
        <f>I19+I21+I23+I25+I27+I29+I31</f>
        <v>18463076822</v>
      </c>
      <c r="J33" s="67">
        <f>+SUM(J19:J32)</f>
        <v>57154329356.070007</v>
      </c>
      <c r="K33" s="18"/>
      <c r="L33" s="51"/>
      <c r="M33" s="51"/>
      <c r="N33" s="52"/>
      <c r="O33" s="53"/>
      <c r="P33" s="54"/>
      <c r="Q33" s="53"/>
    </row>
    <row r="34" spans="2:19" ht="17.649999999999999" x14ac:dyDescent="0.45">
      <c r="B34" s="134" t="s">
        <v>57</v>
      </c>
      <c r="C34" s="134"/>
      <c r="D34" s="135" t="s">
        <v>58</v>
      </c>
      <c r="E34" s="135"/>
      <c r="F34" s="135"/>
      <c r="G34" s="135"/>
      <c r="H34" s="135"/>
      <c r="I34" s="135"/>
      <c r="J34" s="56" t="s">
        <v>59</v>
      </c>
      <c r="K34" s="55"/>
      <c r="L34" s="136" t="s">
        <v>60</v>
      </c>
      <c r="M34" s="137"/>
      <c r="N34" s="137"/>
      <c r="O34" s="137"/>
      <c r="P34" s="137"/>
    </row>
    <row r="35" spans="2:19" ht="26.25" customHeight="1" x14ac:dyDescent="0.45">
      <c r="B35" s="96" t="s">
        <v>61</v>
      </c>
      <c r="C35" s="97"/>
      <c r="D35" s="96" t="s">
        <v>79</v>
      </c>
      <c r="E35" s="138"/>
      <c r="F35" s="138"/>
      <c r="G35" s="138"/>
      <c r="H35" s="138"/>
      <c r="I35" s="97"/>
      <c r="J35" s="130" t="s">
        <v>74</v>
      </c>
      <c r="K35" s="57">
        <f>+F19</f>
        <v>141</v>
      </c>
      <c r="L35" s="111" t="s">
        <v>62</v>
      </c>
      <c r="M35" s="111"/>
      <c r="N35" s="111"/>
      <c r="O35" s="111"/>
      <c r="P35" s="111"/>
    </row>
    <row r="36" spans="2:19" ht="28.5" customHeight="1" x14ac:dyDescent="0.45">
      <c r="B36" s="100"/>
      <c r="C36" s="101"/>
      <c r="D36" s="100"/>
      <c r="E36" s="139"/>
      <c r="F36" s="139"/>
      <c r="G36" s="139"/>
      <c r="H36" s="139"/>
      <c r="I36" s="101"/>
      <c r="J36" s="130"/>
      <c r="K36" s="57">
        <f t="shared" ref="K36:K46" si="1">+F20</f>
        <v>60</v>
      </c>
      <c r="L36" s="111"/>
      <c r="M36" s="111"/>
      <c r="N36" s="111"/>
      <c r="O36" s="111"/>
      <c r="P36" s="111"/>
      <c r="S36" s="62"/>
    </row>
    <row r="37" spans="2:19" ht="28.5" customHeight="1" x14ac:dyDescent="0.45">
      <c r="B37" s="96" t="s">
        <v>63</v>
      </c>
      <c r="C37" s="97"/>
      <c r="D37" s="96" t="s">
        <v>76</v>
      </c>
      <c r="E37" s="138"/>
      <c r="F37" s="138"/>
      <c r="G37" s="138"/>
      <c r="H37" s="138"/>
      <c r="I37" s="97"/>
      <c r="J37" s="130" t="s">
        <v>75</v>
      </c>
      <c r="K37" s="58">
        <f t="shared" si="1"/>
        <v>3.79</v>
      </c>
      <c r="L37" s="140" t="s">
        <v>64</v>
      </c>
      <c r="M37" s="141"/>
      <c r="N37" s="141"/>
      <c r="O37" s="141"/>
      <c r="P37" s="142"/>
      <c r="S37" s="62"/>
    </row>
    <row r="38" spans="2:19" ht="28.5" customHeight="1" x14ac:dyDescent="0.45">
      <c r="B38" s="100"/>
      <c r="C38" s="101"/>
      <c r="D38" s="100"/>
      <c r="E38" s="139"/>
      <c r="F38" s="139"/>
      <c r="G38" s="139"/>
      <c r="H38" s="139"/>
      <c r="I38" s="101"/>
      <c r="J38" s="130"/>
      <c r="K38" s="58">
        <f t="shared" si="1"/>
        <v>0.79</v>
      </c>
      <c r="L38" s="143"/>
      <c r="M38" s="144"/>
      <c r="N38" s="144"/>
      <c r="O38" s="144"/>
      <c r="P38" s="145"/>
    </row>
    <row r="39" spans="2:19" ht="28.5" customHeight="1" x14ac:dyDescent="0.45">
      <c r="B39" s="96" t="s">
        <v>65</v>
      </c>
      <c r="C39" s="97"/>
      <c r="D39" s="96" t="s">
        <v>77</v>
      </c>
      <c r="E39" s="138"/>
      <c r="F39" s="138"/>
      <c r="G39" s="138"/>
      <c r="H39" s="138"/>
      <c r="I39" s="97"/>
      <c r="J39" s="130" t="s">
        <v>51</v>
      </c>
      <c r="K39" s="58">
        <f t="shared" si="1"/>
        <v>0</v>
      </c>
      <c r="L39" s="143"/>
      <c r="M39" s="144"/>
      <c r="N39" s="144"/>
      <c r="O39" s="144"/>
      <c r="P39" s="145"/>
    </row>
    <row r="40" spans="2:19" ht="28.5" customHeight="1" x14ac:dyDescent="0.45">
      <c r="B40" s="100"/>
      <c r="C40" s="101"/>
      <c r="D40" s="100"/>
      <c r="E40" s="139"/>
      <c r="F40" s="139"/>
      <c r="G40" s="139"/>
      <c r="H40" s="139"/>
      <c r="I40" s="101"/>
      <c r="J40" s="130"/>
      <c r="K40" s="58">
        <f t="shared" si="1"/>
        <v>0</v>
      </c>
      <c r="L40" s="143"/>
      <c r="M40" s="144"/>
      <c r="N40" s="144"/>
      <c r="O40" s="144"/>
      <c r="P40" s="145"/>
      <c r="S40" s="62"/>
    </row>
    <row r="41" spans="2:19" ht="28.5" customHeight="1" x14ac:dyDescent="0.45">
      <c r="B41" s="96" t="s">
        <v>66</v>
      </c>
      <c r="C41" s="97"/>
      <c r="D41" s="96" t="s">
        <v>67</v>
      </c>
      <c r="E41" s="138"/>
      <c r="F41" s="138"/>
      <c r="G41" s="138"/>
      <c r="H41" s="138"/>
      <c r="I41" s="97"/>
      <c r="J41" s="130" t="s">
        <v>74</v>
      </c>
      <c r="K41" s="58">
        <f t="shared" si="1"/>
        <v>12.3</v>
      </c>
      <c r="L41" s="143"/>
      <c r="M41" s="144"/>
      <c r="N41" s="144"/>
      <c r="O41" s="144"/>
      <c r="P41" s="145"/>
      <c r="S41" s="62"/>
    </row>
    <row r="42" spans="2:19" ht="28.5" customHeight="1" x14ac:dyDescent="0.45">
      <c r="B42" s="100"/>
      <c r="C42" s="101"/>
      <c r="D42" s="100"/>
      <c r="E42" s="139"/>
      <c r="F42" s="139"/>
      <c r="G42" s="139"/>
      <c r="H42" s="139"/>
      <c r="I42" s="101"/>
      <c r="J42" s="130"/>
      <c r="K42" s="58">
        <f t="shared" si="1"/>
        <v>0.90756600000000009</v>
      </c>
      <c r="L42" s="146"/>
      <c r="M42" s="147"/>
      <c r="N42" s="147"/>
      <c r="O42" s="147"/>
      <c r="P42" s="148"/>
    </row>
    <row r="43" spans="2:19" ht="28.5" customHeight="1" x14ac:dyDescent="0.45">
      <c r="B43" s="96" t="s">
        <v>68</v>
      </c>
      <c r="C43" s="97"/>
      <c r="D43" s="96" t="s">
        <v>69</v>
      </c>
      <c r="E43" s="138"/>
      <c r="F43" s="138"/>
      <c r="G43" s="138"/>
      <c r="H43" s="138"/>
      <c r="I43" s="97"/>
      <c r="J43" s="130" t="s">
        <v>74</v>
      </c>
      <c r="K43" s="58">
        <f t="shared" si="1"/>
        <v>0.75</v>
      </c>
      <c r="L43" s="140" t="s">
        <v>64</v>
      </c>
      <c r="M43" s="141"/>
      <c r="N43" s="141"/>
      <c r="O43" s="141"/>
      <c r="P43" s="142"/>
    </row>
    <row r="44" spans="2:19" ht="28.5" customHeight="1" x14ac:dyDescent="0.45">
      <c r="B44" s="100"/>
      <c r="C44" s="101"/>
      <c r="D44" s="100"/>
      <c r="E44" s="139"/>
      <c r="F44" s="139"/>
      <c r="G44" s="139"/>
      <c r="H44" s="139"/>
      <c r="I44" s="101"/>
      <c r="J44" s="130"/>
      <c r="K44" s="58">
        <f t="shared" si="1"/>
        <v>0</v>
      </c>
      <c r="L44" s="143"/>
      <c r="M44" s="144"/>
      <c r="N44" s="144"/>
      <c r="O44" s="144"/>
      <c r="P44" s="145"/>
    </row>
    <row r="45" spans="2:19" ht="18.75" customHeight="1" x14ac:dyDescent="0.45">
      <c r="B45" s="96" t="s">
        <v>70</v>
      </c>
      <c r="C45" s="97"/>
      <c r="D45" s="96" t="s">
        <v>71</v>
      </c>
      <c r="E45" s="138"/>
      <c r="F45" s="138"/>
      <c r="G45" s="138"/>
      <c r="H45" s="138"/>
      <c r="I45" s="97"/>
      <c r="J45" s="130" t="s">
        <v>74</v>
      </c>
      <c r="K45" s="58">
        <f t="shared" si="1"/>
        <v>0.74</v>
      </c>
      <c r="L45" s="143"/>
      <c r="M45" s="144"/>
      <c r="N45" s="144"/>
      <c r="O45" s="144"/>
      <c r="P45" s="145"/>
    </row>
    <row r="46" spans="2:19" ht="42.6" customHeight="1" x14ac:dyDescent="0.45">
      <c r="B46" s="100"/>
      <c r="C46" s="101"/>
      <c r="D46" s="100"/>
      <c r="E46" s="139"/>
      <c r="F46" s="139"/>
      <c r="G46" s="139"/>
      <c r="H46" s="139"/>
      <c r="I46" s="101"/>
      <c r="J46" s="130"/>
      <c r="K46" s="58">
        <f t="shared" si="1"/>
        <v>8.2521999999999998E-2</v>
      </c>
      <c r="L46" s="143"/>
      <c r="M46" s="144"/>
      <c r="N46" s="144"/>
      <c r="O46" s="144"/>
      <c r="P46" s="145"/>
    </row>
    <row r="47" spans="2:19" ht="15" customHeight="1" x14ac:dyDescent="0.45">
      <c r="B47" s="96" t="s">
        <v>72</v>
      </c>
      <c r="C47" s="138"/>
      <c r="D47" s="138"/>
      <c r="E47" s="138"/>
      <c r="F47" s="138"/>
      <c r="G47" s="138"/>
      <c r="H47" s="138"/>
      <c r="I47" s="138"/>
      <c r="J47" s="138"/>
      <c r="K47" s="97"/>
      <c r="L47" s="143"/>
      <c r="M47" s="144"/>
      <c r="N47" s="144"/>
      <c r="O47" s="144"/>
      <c r="P47" s="145"/>
    </row>
    <row r="48" spans="2:19" ht="29.25" customHeight="1" x14ac:dyDescent="0.45">
      <c r="B48" s="100"/>
      <c r="C48" s="139"/>
      <c r="D48" s="139"/>
      <c r="E48" s="139"/>
      <c r="F48" s="139"/>
      <c r="G48" s="139"/>
      <c r="H48" s="139"/>
      <c r="I48" s="139"/>
      <c r="J48" s="139"/>
      <c r="K48" s="101"/>
      <c r="L48" s="146"/>
      <c r="M48" s="147"/>
      <c r="N48" s="147"/>
      <c r="O48" s="147"/>
      <c r="P48" s="148"/>
    </row>
    <row r="49" spans="2:52" x14ac:dyDescent="0.45">
      <c r="B49" s="149" t="s">
        <v>73</v>
      </c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9"/>
    </row>
    <row r="50" spans="2:52" x14ac:dyDescent="0.45">
      <c r="B50" s="90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2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</row>
    <row r="51" spans="2:52" x14ac:dyDescent="0.45"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</row>
    <row r="52" spans="2:52" x14ac:dyDescent="0.45"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</row>
    <row r="53" spans="2:52" x14ac:dyDescent="0.45"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</row>
    <row r="54" spans="2:52" x14ac:dyDescent="0.45">
      <c r="I54" s="61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</row>
    <row r="55" spans="2:52" x14ac:dyDescent="0.45">
      <c r="I55" s="62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</row>
    <row r="56" spans="2:52" x14ac:dyDescent="0.45">
      <c r="I56" s="62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</row>
    <row r="57" spans="2:52" x14ac:dyDescent="0.45"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</row>
    <row r="58" spans="2:52" x14ac:dyDescent="0.45"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</row>
    <row r="59" spans="2:52" x14ac:dyDescent="0.45"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</row>
    <row r="60" spans="2:52" x14ac:dyDescent="0.45"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</row>
    <row r="61" spans="2:52" x14ac:dyDescent="0.45">
      <c r="F61" s="63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</row>
    <row r="62" spans="2:52" x14ac:dyDescent="0.45"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</row>
    <row r="63" spans="2:52" x14ac:dyDescent="0.45"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</row>
    <row r="64" spans="2:52" x14ac:dyDescent="0.45"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</row>
    <row r="65" spans="17:52" x14ac:dyDescent="0.45"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</row>
    <row r="66" spans="17:52" x14ac:dyDescent="0.45"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59"/>
    </row>
    <row r="67" spans="17:52" x14ac:dyDescent="0.45"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</row>
    <row r="68" spans="17:52" x14ac:dyDescent="0.45"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</row>
    <row r="69" spans="17:52" x14ac:dyDescent="0.45"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</row>
    <row r="70" spans="17:52" x14ac:dyDescent="0.45"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59"/>
      <c r="AZ70" s="59"/>
    </row>
    <row r="71" spans="17:52" x14ac:dyDescent="0.45"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</row>
    <row r="72" spans="17:52" x14ac:dyDescent="0.45"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</row>
    <row r="73" spans="17:52" x14ac:dyDescent="0.45"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</row>
    <row r="74" spans="17:52" x14ac:dyDescent="0.45"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</row>
    <row r="75" spans="17:52" x14ac:dyDescent="0.45"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</row>
    <row r="76" spans="17:52" x14ac:dyDescent="0.45"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59"/>
      <c r="AZ76" s="59"/>
    </row>
    <row r="77" spans="17:52" x14ac:dyDescent="0.45"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</row>
    <row r="78" spans="17:52" x14ac:dyDescent="0.45"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</row>
    <row r="79" spans="17:52" x14ac:dyDescent="0.45"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</row>
    <row r="80" spans="17:52" x14ac:dyDescent="0.45"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</row>
    <row r="81" spans="17:52" x14ac:dyDescent="0.45"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</row>
    <row r="82" spans="17:52" x14ac:dyDescent="0.45"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</row>
  </sheetData>
  <mergeCells count="113">
    <mergeCell ref="L43:P48"/>
    <mergeCell ref="B45:C46"/>
    <mergeCell ref="D45:I46"/>
    <mergeCell ref="J45:J46"/>
    <mergeCell ref="B47:K48"/>
    <mergeCell ref="B49:P50"/>
    <mergeCell ref="J39:J40"/>
    <mergeCell ref="B41:C42"/>
    <mergeCell ref="D41:I42"/>
    <mergeCell ref="J41:J42"/>
    <mergeCell ref="B43:C44"/>
    <mergeCell ref="D43:I44"/>
    <mergeCell ref="J43:J44"/>
    <mergeCell ref="B35:C36"/>
    <mergeCell ref="D35:I36"/>
    <mergeCell ref="J35:J36"/>
    <mergeCell ref="L35:P36"/>
    <mergeCell ref="B37:C38"/>
    <mergeCell ref="D37:I38"/>
    <mergeCell ref="J37:J38"/>
    <mergeCell ref="L37:P42"/>
    <mergeCell ref="B39:C40"/>
    <mergeCell ref="D39:I40"/>
    <mergeCell ref="C31:C32"/>
    <mergeCell ref="E31:E32"/>
    <mergeCell ref="N31:N32"/>
    <mergeCell ref="O31:O32"/>
    <mergeCell ref="P31:P32"/>
    <mergeCell ref="B34:C34"/>
    <mergeCell ref="D34:I34"/>
    <mergeCell ref="L34:P34"/>
    <mergeCell ref="C27:C28"/>
    <mergeCell ref="E27:E28"/>
    <mergeCell ref="N27:N28"/>
    <mergeCell ref="O27:O28"/>
    <mergeCell ref="P27:P28"/>
    <mergeCell ref="C29:C30"/>
    <mergeCell ref="E29:E30"/>
    <mergeCell ref="N29:N30"/>
    <mergeCell ref="O29:O30"/>
    <mergeCell ref="P29:P30"/>
    <mergeCell ref="B19:B32"/>
    <mergeCell ref="P23:P24"/>
    <mergeCell ref="C25:C26"/>
    <mergeCell ref="E25:E26"/>
    <mergeCell ref="N25:N26"/>
    <mergeCell ref="O25:O26"/>
    <mergeCell ref="P25:P26"/>
    <mergeCell ref="T19:U19"/>
    <mergeCell ref="C21:C22"/>
    <mergeCell ref="E21:E22"/>
    <mergeCell ref="N21:N22"/>
    <mergeCell ref="O21:O22"/>
    <mergeCell ref="P21:P22"/>
    <mergeCell ref="C19:C20"/>
    <mergeCell ref="E19:E20"/>
    <mergeCell ref="N19:N20"/>
    <mergeCell ref="O19:O20"/>
    <mergeCell ref="P19:P20"/>
    <mergeCell ref="C23:C24"/>
    <mergeCell ref="E23:E24"/>
    <mergeCell ref="N23:N24"/>
    <mergeCell ref="O23:O24"/>
    <mergeCell ref="B16:B18"/>
    <mergeCell ref="C16:C18"/>
    <mergeCell ref="D16:D18"/>
    <mergeCell ref="E16:E18"/>
    <mergeCell ref="F16:F18"/>
    <mergeCell ref="G16:G18"/>
    <mergeCell ref="T13:V13"/>
    <mergeCell ref="B14:C14"/>
    <mergeCell ref="D14:I14"/>
    <mergeCell ref="M14:O14"/>
    <mergeCell ref="T14:V14"/>
    <mergeCell ref="D15:I15"/>
    <mergeCell ref="M15:O15"/>
    <mergeCell ref="T15:U15"/>
    <mergeCell ref="H16:H18"/>
    <mergeCell ref="I16:K17"/>
    <mergeCell ref="L16:M17"/>
    <mergeCell ref="N16:P16"/>
    <mergeCell ref="T16:U16"/>
    <mergeCell ref="N17:N18"/>
    <mergeCell ref="O17:O18"/>
    <mergeCell ref="P17:P18"/>
    <mergeCell ref="T17:U17"/>
    <mergeCell ref="T18:U18"/>
    <mergeCell ref="B11:C11"/>
    <mergeCell ref="D11:I11"/>
    <mergeCell ref="M11:O11"/>
    <mergeCell ref="B12:C12"/>
    <mergeCell ref="D12:I12"/>
    <mergeCell ref="M12:O12"/>
    <mergeCell ref="T12:V12"/>
    <mergeCell ref="B6:P7"/>
    <mergeCell ref="D8:P8"/>
    <mergeCell ref="D9:P9"/>
    <mergeCell ref="B10:C10"/>
    <mergeCell ref="D10:I10"/>
    <mergeCell ref="J10:K15"/>
    <mergeCell ref="L10:P10"/>
    <mergeCell ref="B13:C13"/>
    <mergeCell ref="D13:I13"/>
    <mergeCell ref="M13:O13"/>
    <mergeCell ref="B2:B5"/>
    <mergeCell ref="C2:L3"/>
    <mergeCell ref="M2:N2"/>
    <mergeCell ref="O2:P5"/>
    <mergeCell ref="M3:N3"/>
    <mergeCell ref="C4:L5"/>
    <mergeCell ref="M4:N4"/>
    <mergeCell ref="M5:N5"/>
    <mergeCell ref="S10:W10"/>
  </mergeCell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hernandez</dc:creator>
  <cp:lastModifiedBy>Ximena Garcia Castillo</cp:lastModifiedBy>
  <dcterms:created xsi:type="dcterms:W3CDTF">2026-04-27T19:21:31Z</dcterms:created>
  <dcterms:modified xsi:type="dcterms:W3CDTF">2026-07-21T13:45:07Z</dcterms:modified>
</cp:coreProperties>
</file>